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1.xml" ContentType="application/vnd.openxmlformats-officedocument.themeOverride+xml"/>
  <Override PartName="/xl/charts/chart7.xml" ContentType="application/vnd.openxmlformats-officedocument.drawingml.chart+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Jorge\Dropbox\Cosas de Finanzas\Financial Modeling\Chandoo Datavis contest 2014\"/>
    </mc:Choice>
  </mc:AlternateContent>
  <bookViews>
    <workbookView xWindow="0" yWindow="0" windowWidth="28800" windowHeight="12435" activeTab="1"/>
  </bookViews>
  <sheets>
    <sheet name="Contest Rules" sheetId="4" r:id="rId1"/>
    <sheet name="Dashboard" sheetId="20" r:id="rId2"/>
    <sheet name="Analysis" sheetId="19" r:id="rId3"/>
    <sheet name="DB IS" sheetId="12" state="hidden" r:id="rId4"/>
    <sheet name="All data" sheetId="10" r:id="rId5"/>
    <sheet name="2012" sheetId="1" state="hidden" r:id="rId6"/>
    <sheet name="2011" sheetId="2" state="hidden" r:id="rId7"/>
    <sheet name="2010" sheetId="3" state="hidden" r:id="rId8"/>
    <sheet name="Log" sheetId="18"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0" l="1"/>
  <c r="B4" i="19"/>
  <c r="AK7" i="19" l="1"/>
  <c r="AJ7" i="19"/>
  <c r="BC4" i="19" l="1"/>
  <c r="B6" i="10"/>
  <c r="C6" i="10" s="1"/>
  <c r="G18" i="10" s="1"/>
  <c r="AQ5" i="19"/>
  <c r="Q5" i="19"/>
  <c r="BC5" i="19" l="1"/>
  <c r="B8" i="10"/>
  <c r="E176" i="10"/>
  <c r="D176" i="10"/>
  <c r="C176" i="10"/>
  <c r="B176" i="10"/>
  <c r="E120" i="10"/>
  <c r="D120" i="10"/>
  <c r="C120" i="10"/>
  <c r="B120" i="10"/>
  <c r="E65" i="10"/>
  <c r="D65" i="10"/>
  <c r="C65" i="10"/>
  <c r="B65"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AZ11" i="10"/>
  <c r="BA11" i="10"/>
  <c r="BB11" i="10"/>
  <c r="BC11" i="10"/>
  <c r="BD11"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AZ12" i="10"/>
  <c r="BA12" i="10"/>
  <c r="BB12" i="10"/>
  <c r="BC12" i="10"/>
  <c r="BD12"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F14" i="10"/>
  <c r="G14" i="10"/>
  <c r="H14" i="10"/>
  <c r="I14" i="10"/>
  <c r="J14" i="10"/>
  <c r="K14" i="10"/>
  <c r="L14" i="10"/>
  <c r="M14" i="10"/>
  <c r="N14" i="10"/>
  <c r="O14" i="10"/>
  <c r="P14" i="10"/>
  <c r="Q14" i="10"/>
  <c r="R14" i="10"/>
  <c r="S14" i="10"/>
  <c r="T14" i="10"/>
  <c r="U14" i="10"/>
  <c r="V14" i="10"/>
  <c r="W14" i="10"/>
  <c r="X14" i="10"/>
  <c r="Y14" i="10"/>
  <c r="Z14" i="10"/>
  <c r="AA14" i="10"/>
  <c r="AB14" i="10"/>
  <c r="AC14" i="10"/>
  <c r="AD14" i="10"/>
  <c r="AE14" i="10"/>
  <c r="AF14" i="10"/>
  <c r="AG14" i="10"/>
  <c r="AH14" i="10"/>
  <c r="AI14" i="10"/>
  <c r="AJ14" i="10"/>
  <c r="AK14" i="10"/>
  <c r="AL14" i="10"/>
  <c r="AM14" i="10"/>
  <c r="AN14" i="10"/>
  <c r="AO14" i="10"/>
  <c r="AP14" i="10"/>
  <c r="AQ14" i="10"/>
  <c r="AR14" i="10"/>
  <c r="AS14" i="10"/>
  <c r="AT14" i="10"/>
  <c r="AU14" i="10"/>
  <c r="AV14" i="10"/>
  <c r="AW14" i="10"/>
  <c r="AX14" i="10"/>
  <c r="AY14" i="10"/>
  <c r="AZ14" i="10"/>
  <c r="BA14" i="10"/>
  <c r="BB14" i="10"/>
  <c r="BC14" i="10"/>
  <c r="BD14"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F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F22" i="10"/>
  <c r="G22" i="10"/>
  <c r="H22" i="10"/>
  <c r="I22" i="10"/>
  <c r="J22" i="10"/>
  <c r="K22" i="10"/>
  <c r="L22" i="10"/>
  <c r="M22" i="10"/>
  <c r="N22" i="10"/>
  <c r="O22" i="10"/>
  <c r="P22" i="10"/>
  <c r="Q22" i="10"/>
  <c r="R22" i="10"/>
  <c r="S22" i="10"/>
  <c r="T22" i="10"/>
  <c r="U22" i="10"/>
  <c r="V22" i="10"/>
  <c r="W22" i="10"/>
  <c r="X22" i="10"/>
  <c r="Y22" i="10"/>
  <c r="Z22" i="10"/>
  <c r="AA22" i="10"/>
  <c r="AB22" i="10"/>
  <c r="AC22" i="10"/>
  <c r="AD22" i="10"/>
  <c r="AE22" i="10"/>
  <c r="AF22" i="10"/>
  <c r="AG22" i="10"/>
  <c r="AH22" i="10"/>
  <c r="AI22" i="10"/>
  <c r="AJ22" i="10"/>
  <c r="AK22" i="10"/>
  <c r="AL22" i="10"/>
  <c r="AM22" i="10"/>
  <c r="AN22" i="10"/>
  <c r="AO22" i="10"/>
  <c r="AP22" i="10"/>
  <c r="AQ22" i="10"/>
  <c r="AR22" i="10"/>
  <c r="AS22" i="10"/>
  <c r="AT22" i="10"/>
  <c r="AU22" i="10"/>
  <c r="AV22" i="10"/>
  <c r="AW22" i="10"/>
  <c r="AX22" i="10"/>
  <c r="AY22" i="10"/>
  <c r="AZ22" i="10"/>
  <c r="BA22" i="10"/>
  <c r="BB22" i="10"/>
  <c r="BC22" i="10"/>
  <c r="BD22" i="10"/>
  <c r="F23" i="10"/>
  <c r="G23" i="10"/>
  <c r="H23" i="10"/>
  <c r="I23" i="10"/>
  <c r="J23" i="10"/>
  <c r="K23" i="10"/>
  <c r="L23" i="10"/>
  <c r="M23" i="10"/>
  <c r="N23" i="10"/>
  <c r="O23" i="10"/>
  <c r="P23" i="10"/>
  <c r="Q23" i="10"/>
  <c r="R23" i="10"/>
  <c r="S23" i="10"/>
  <c r="T23" i="10"/>
  <c r="U23" i="10"/>
  <c r="V23" i="10"/>
  <c r="W23" i="10"/>
  <c r="X23" i="10"/>
  <c r="Y23" i="10"/>
  <c r="Z23" i="10"/>
  <c r="AA23" i="10"/>
  <c r="AB23" i="10"/>
  <c r="AC23" i="10"/>
  <c r="AD23" i="10"/>
  <c r="AE23" i="10"/>
  <c r="AF23" i="10"/>
  <c r="AG23" i="10"/>
  <c r="AH23" i="10"/>
  <c r="AI23" i="10"/>
  <c r="AJ23" i="10"/>
  <c r="AK23" i="10"/>
  <c r="AL23" i="10"/>
  <c r="AM23" i="10"/>
  <c r="AN23" i="10"/>
  <c r="AO23" i="10"/>
  <c r="AP23" i="10"/>
  <c r="AQ23" i="10"/>
  <c r="AR23" i="10"/>
  <c r="AS23" i="10"/>
  <c r="AT23" i="10"/>
  <c r="AU23" i="10"/>
  <c r="AV23" i="10"/>
  <c r="AW23" i="10"/>
  <c r="AX23" i="10"/>
  <c r="AY23" i="10"/>
  <c r="AZ23" i="10"/>
  <c r="BA23" i="10"/>
  <c r="BB23" i="10"/>
  <c r="BC23" i="10"/>
  <c r="BD23" i="10"/>
  <c r="F24" i="10"/>
  <c r="G24" i="10"/>
  <c r="H24" i="10"/>
  <c r="I24" i="10"/>
  <c r="J24" i="10"/>
  <c r="K24" i="10"/>
  <c r="L24" i="10"/>
  <c r="M24" i="10"/>
  <c r="N24" i="10"/>
  <c r="O24" i="10"/>
  <c r="P24" i="10"/>
  <c r="Q24" i="10"/>
  <c r="R24" i="10"/>
  <c r="S24" i="10"/>
  <c r="T24" i="10"/>
  <c r="U24" i="10"/>
  <c r="V24" i="10"/>
  <c r="W24" i="10"/>
  <c r="X24" i="10"/>
  <c r="Y24" i="10"/>
  <c r="Z24" i="10"/>
  <c r="AA24" i="10"/>
  <c r="AB24" i="10"/>
  <c r="AC24" i="10"/>
  <c r="AD24" i="10"/>
  <c r="AE24" i="10"/>
  <c r="AF24" i="10"/>
  <c r="AG24" i="10"/>
  <c r="AH24" i="10"/>
  <c r="AI24" i="10"/>
  <c r="AJ24" i="10"/>
  <c r="AK24" i="10"/>
  <c r="AL24" i="10"/>
  <c r="AM24" i="10"/>
  <c r="AN24" i="10"/>
  <c r="AO24" i="10"/>
  <c r="AP24" i="10"/>
  <c r="AQ24" i="10"/>
  <c r="AR24" i="10"/>
  <c r="AS24" i="10"/>
  <c r="AT24" i="10"/>
  <c r="AU24" i="10"/>
  <c r="AV24" i="10"/>
  <c r="AW24" i="10"/>
  <c r="AX24" i="10"/>
  <c r="AY24" i="10"/>
  <c r="AZ24" i="10"/>
  <c r="BA24" i="10"/>
  <c r="BB24" i="10"/>
  <c r="BC24" i="10"/>
  <c r="BD24" i="10"/>
  <c r="F25" i="10"/>
  <c r="G25" i="10"/>
  <c r="H25" i="10"/>
  <c r="I25" i="10"/>
  <c r="J25" i="10"/>
  <c r="K25" i="10"/>
  <c r="L25" i="10"/>
  <c r="M25" i="10"/>
  <c r="N25" i="10"/>
  <c r="O25" i="10"/>
  <c r="P25" i="10"/>
  <c r="Q25" i="10"/>
  <c r="R25" i="10"/>
  <c r="S25" i="10"/>
  <c r="T25" i="10"/>
  <c r="U25" i="10"/>
  <c r="V25" i="10"/>
  <c r="W25" i="10"/>
  <c r="X25" i="10"/>
  <c r="Y25" i="10"/>
  <c r="Z25" i="10"/>
  <c r="AA25" i="10"/>
  <c r="AB25" i="10"/>
  <c r="AC25" i="10"/>
  <c r="AD25" i="10"/>
  <c r="AE25" i="10"/>
  <c r="AF25" i="10"/>
  <c r="AG25" i="10"/>
  <c r="AH25" i="10"/>
  <c r="AI25" i="10"/>
  <c r="AJ25" i="10"/>
  <c r="AK25" i="10"/>
  <c r="AL25" i="10"/>
  <c r="AM25" i="10"/>
  <c r="AN25" i="10"/>
  <c r="AO25" i="10"/>
  <c r="AP25" i="10"/>
  <c r="AQ25" i="10"/>
  <c r="AR25" i="10"/>
  <c r="AS25" i="10"/>
  <c r="AT25" i="10"/>
  <c r="AU25" i="10"/>
  <c r="AV25" i="10"/>
  <c r="AW25" i="10"/>
  <c r="AX25" i="10"/>
  <c r="AY25" i="10"/>
  <c r="AZ25" i="10"/>
  <c r="BA25" i="10"/>
  <c r="BB25" i="10"/>
  <c r="BC25" i="10"/>
  <c r="BD25" i="10"/>
  <c r="F26"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J26" i="10"/>
  <c r="AK26" i="10"/>
  <c r="AL26" i="10"/>
  <c r="AM26" i="10"/>
  <c r="AN26" i="10"/>
  <c r="AO26" i="10"/>
  <c r="AP26" i="10"/>
  <c r="AQ26" i="10"/>
  <c r="AR26" i="10"/>
  <c r="AS26" i="10"/>
  <c r="AT26" i="10"/>
  <c r="AU26" i="10"/>
  <c r="AV26" i="10"/>
  <c r="AW26" i="10"/>
  <c r="AX26" i="10"/>
  <c r="AY26" i="10"/>
  <c r="AZ26" i="10"/>
  <c r="BA26" i="10"/>
  <c r="BB26" i="10"/>
  <c r="BC26" i="10"/>
  <c r="BD26" i="10"/>
  <c r="F27" i="10"/>
  <c r="G27"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AL27" i="10"/>
  <c r="AM27" i="10"/>
  <c r="AN27" i="10"/>
  <c r="AO27" i="10"/>
  <c r="AP27" i="10"/>
  <c r="AQ27" i="10"/>
  <c r="AR27" i="10"/>
  <c r="AS27" i="10"/>
  <c r="AT27" i="10"/>
  <c r="AU27" i="10"/>
  <c r="AV27" i="10"/>
  <c r="AW27" i="10"/>
  <c r="AX27" i="10"/>
  <c r="AY27" i="10"/>
  <c r="AZ27" i="10"/>
  <c r="BA27" i="10"/>
  <c r="BB27" i="10"/>
  <c r="BC27" i="10"/>
  <c r="BD27"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AL28" i="10"/>
  <c r="AM28" i="10"/>
  <c r="AN28" i="10"/>
  <c r="AO28" i="10"/>
  <c r="AP28" i="10"/>
  <c r="AQ28" i="10"/>
  <c r="AR28" i="10"/>
  <c r="AS28" i="10"/>
  <c r="AT28" i="10"/>
  <c r="AU28" i="10"/>
  <c r="AV28" i="10"/>
  <c r="AW28" i="10"/>
  <c r="AX28" i="10"/>
  <c r="AY28" i="10"/>
  <c r="AZ28" i="10"/>
  <c r="BA28" i="10"/>
  <c r="BB28" i="10"/>
  <c r="BC28" i="10"/>
  <c r="BD28" i="10"/>
  <c r="F29"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AJ29" i="10"/>
  <c r="AK29" i="10"/>
  <c r="AL29" i="10"/>
  <c r="AM29" i="10"/>
  <c r="AN29" i="10"/>
  <c r="AO29" i="10"/>
  <c r="AP29" i="10"/>
  <c r="AQ29" i="10"/>
  <c r="AR29" i="10"/>
  <c r="AS29" i="10"/>
  <c r="AT29" i="10"/>
  <c r="AU29" i="10"/>
  <c r="AV29" i="10"/>
  <c r="AW29" i="10"/>
  <c r="AX29" i="10"/>
  <c r="AY29" i="10"/>
  <c r="AZ29" i="10"/>
  <c r="BA29" i="10"/>
  <c r="BB29" i="10"/>
  <c r="BC29" i="10"/>
  <c r="BD29" i="10"/>
  <c r="F30"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AO30" i="10"/>
  <c r="AP30" i="10"/>
  <c r="AQ30" i="10"/>
  <c r="AR30" i="10"/>
  <c r="AS30" i="10"/>
  <c r="AT30" i="10"/>
  <c r="AU30" i="10"/>
  <c r="AV30" i="10"/>
  <c r="AW30" i="10"/>
  <c r="AX30" i="10"/>
  <c r="AY30" i="10"/>
  <c r="AZ30" i="10"/>
  <c r="BA30" i="10"/>
  <c r="BB30" i="10"/>
  <c r="BC30" i="10"/>
  <c r="BD30"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AP32" i="10"/>
  <c r="AQ32" i="10"/>
  <c r="AR32" i="10"/>
  <c r="AS32" i="10"/>
  <c r="AT32" i="10"/>
  <c r="AU32" i="10"/>
  <c r="AV32" i="10"/>
  <c r="AW32" i="10"/>
  <c r="AX32" i="10"/>
  <c r="AY32" i="10"/>
  <c r="AZ32" i="10"/>
  <c r="BA32" i="10"/>
  <c r="BB32" i="10"/>
  <c r="BC32" i="10"/>
  <c r="BD32"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T35" i="10"/>
  <c r="AU35" i="10"/>
  <c r="AV35" i="10"/>
  <c r="AW35" i="10"/>
  <c r="AX35" i="10"/>
  <c r="AY35" i="10"/>
  <c r="AZ35" i="10"/>
  <c r="BA35" i="10"/>
  <c r="BB35" i="10"/>
  <c r="BC35" i="10"/>
  <c r="BD35" i="10"/>
  <c r="F36" i="10"/>
  <c r="G36" i="10"/>
  <c r="H36" i="10"/>
  <c r="I36" i="10"/>
  <c r="J36" i="10"/>
  <c r="K36" i="10"/>
  <c r="L36" i="10"/>
  <c r="M36" i="10"/>
  <c r="N36" i="10"/>
  <c r="O36" i="10"/>
  <c r="P36" i="10"/>
  <c r="Q36" i="10"/>
  <c r="R36" i="10"/>
  <c r="S36" i="10"/>
  <c r="T36" i="10"/>
  <c r="U36" i="10"/>
  <c r="V36" i="10"/>
  <c r="W36" i="10"/>
  <c r="X36" i="10"/>
  <c r="Y36" i="10"/>
  <c r="Z36" i="10"/>
  <c r="AA36" i="10"/>
  <c r="AB36" i="10"/>
  <c r="AC36" i="10"/>
  <c r="AD36" i="10"/>
  <c r="AE36" i="10"/>
  <c r="AF36" i="10"/>
  <c r="AG36" i="10"/>
  <c r="AH36" i="10"/>
  <c r="AI36" i="10"/>
  <c r="AJ36" i="10"/>
  <c r="AK36" i="10"/>
  <c r="AL36" i="10"/>
  <c r="AM36" i="10"/>
  <c r="AN36" i="10"/>
  <c r="AO36" i="10"/>
  <c r="AP36" i="10"/>
  <c r="AQ36" i="10"/>
  <c r="AR36" i="10"/>
  <c r="AS36" i="10"/>
  <c r="AT36" i="10"/>
  <c r="AU36" i="10"/>
  <c r="AV36" i="10"/>
  <c r="AW36" i="10"/>
  <c r="AX36" i="10"/>
  <c r="AY36" i="10"/>
  <c r="AZ36" i="10"/>
  <c r="BA36" i="10"/>
  <c r="BB36" i="10"/>
  <c r="BC36" i="10"/>
  <c r="BD36" i="10"/>
  <c r="F37" i="10"/>
  <c r="G37" i="10"/>
  <c r="H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AH37" i="10"/>
  <c r="AI37" i="10"/>
  <c r="AJ37" i="10"/>
  <c r="AK37" i="10"/>
  <c r="AL37" i="10"/>
  <c r="AM37" i="10"/>
  <c r="AN37" i="10"/>
  <c r="AO37" i="10"/>
  <c r="AP37" i="10"/>
  <c r="AQ37" i="10"/>
  <c r="AR37" i="10"/>
  <c r="AS37" i="10"/>
  <c r="AT37" i="10"/>
  <c r="AU37" i="10"/>
  <c r="AV37" i="10"/>
  <c r="AW37" i="10"/>
  <c r="AX37" i="10"/>
  <c r="AY37" i="10"/>
  <c r="AZ37" i="10"/>
  <c r="BA37" i="10"/>
  <c r="BB37" i="10"/>
  <c r="BC37" i="10"/>
  <c r="BD37" i="10"/>
  <c r="F38" i="10"/>
  <c r="G38" i="10"/>
  <c r="H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L38" i="10"/>
  <c r="AM38" i="10"/>
  <c r="AN38" i="10"/>
  <c r="AO38" i="10"/>
  <c r="AP38" i="10"/>
  <c r="AQ38" i="10"/>
  <c r="AR38" i="10"/>
  <c r="AS38" i="10"/>
  <c r="AT38" i="10"/>
  <c r="AU38" i="10"/>
  <c r="AV38" i="10"/>
  <c r="AW38" i="10"/>
  <c r="AX38" i="10"/>
  <c r="AY38" i="10"/>
  <c r="AZ38" i="10"/>
  <c r="BA38" i="10"/>
  <c r="BB38" i="10"/>
  <c r="BC38" i="10"/>
  <c r="BD38" i="10"/>
  <c r="F39" i="10"/>
  <c r="G39" i="10"/>
  <c r="H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L39" i="10"/>
  <c r="AM39" i="10"/>
  <c r="AN39" i="10"/>
  <c r="AO39" i="10"/>
  <c r="AP39" i="10"/>
  <c r="AQ39" i="10"/>
  <c r="AR39" i="10"/>
  <c r="AS39" i="10"/>
  <c r="AT39" i="10"/>
  <c r="AU39" i="10"/>
  <c r="AV39" i="10"/>
  <c r="AW39" i="10"/>
  <c r="AX39" i="10"/>
  <c r="AY39" i="10"/>
  <c r="AZ39" i="10"/>
  <c r="BA39" i="10"/>
  <c r="BB39" i="10"/>
  <c r="BC39" i="10"/>
  <c r="BD39" i="10"/>
  <c r="F40" i="10"/>
  <c r="G40"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AV40" i="10"/>
  <c r="AW40" i="10"/>
  <c r="AX40" i="10"/>
  <c r="AY40" i="10"/>
  <c r="AZ40" i="10"/>
  <c r="BA40" i="10"/>
  <c r="BB40" i="10"/>
  <c r="BC40" i="10"/>
  <c r="BD40" i="10"/>
  <c r="F41" i="10"/>
  <c r="G41" i="10"/>
  <c r="H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L41" i="10"/>
  <c r="AM41" i="10"/>
  <c r="AN41" i="10"/>
  <c r="AO41" i="10"/>
  <c r="AP41" i="10"/>
  <c r="AQ41" i="10"/>
  <c r="AR41" i="10"/>
  <c r="AS41" i="10"/>
  <c r="AT41" i="10"/>
  <c r="AU41" i="10"/>
  <c r="AV41" i="10"/>
  <c r="AW41" i="10"/>
  <c r="AX41" i="10"/>
  <c r="AY41" i="10"/>
  <c r="AZ41" i="10"/>
  <c r="BA41" i="10"/>
  <c r="BB41" i="10"/>
  <c r="BC41" i="10"/>
  <c r="BD41" i="10"/>
  <c r="F42" i="10"/>
  <c r="G42" i="10"/>
  <c r="H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L42" i="10"/>
  <c r="AM42" i="10"/>
  <c r="AN42" i="10"/>
  <c r="AO42" i="10"/>
  <c r="AP42" i="10"/>
  <c r="AQ42" i="10"/>
  <c r="AR42" i="10"/>
  <c r="AS42" i="10"/>
  <c r="AT42" i="10"/>
  <c r="AU42" i="10"/>
  <c r="AV42" i="10"/>
  <c r="AW42" i="10"/>
  <c r="AX42" i="10"/>
  <c r="AY42" i="10"/>
  <c r="AZ42" i="10"/>
  <c r="BA42" i="10"/>
  <c r="BB42" i="10"/>
  <c r="BC42" i="10"/>
  <c r="BD42" i="10"/>
  <c r="F43" i="10"/>
  <c r="G43" i="10"/>
  <c r="H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L43" i="10"/>
  <c r="AM43" i="10"/>
  <c r="AN43" i="10"/>
  <c r="AO43" i="10"/>
  <c r="AP43" i="10"/>
  <c r="AQ43" i="10"/>
  <c r="AR43" i="10"/>
  <c r="AS43" i="10"/>
  <c r="AT43" i="10"/>
  <c r="AU43" i="10"/>
  <c r="AV43" i="10"/>
  <c r="AW43" i="10"/>
  <c r="AX43" i="10"/>
  <c r="AY43" i="10"/>
  <c r="AZ43" i="10"/>
  <c r="BA43" i="10"/>
  <c r="BB43" i="10"/>
  <c r="BC43" i="10"/>
  <c r="BD43" i="10"/>
  <c r="F44" i="10"/>
  <c r="G44"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44" i="10"/>
  <c r="AM44" i="10"/>
  <c r="AN44" i="10"/>
  <c r="AO44" i="10"/>
  <c r="AP44" i="10"/>
  <c r="AQ44" i="10"/>
  <c r="AR44" i="10"/>
  <c r="AS44" i="10"/>
  <c r="AT44" i="10"/>
  <c r="AU44" i="10"/>
  <c r="AV44" i="10"/>
  <c r="AW44" i="10"/>
  <c r="AX44" i="10"/>
  <c r="AY44" i="10"/>
  <c r="AZ44" i="10"/>
  <c r="BA44" i="10"/>
  <c r="BB44" i="10"/>
  <c r="BC44" i="10"/>
  <c r="BD44" i="10"/>
  <c r="F45" i="10"/>
  <c r="G45"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L45" i="10"/>
  <c r="AM45" i="10"/>
  <c r="AN45" i="10"/>
  <c r="AO45" i="10"/>
  <c r="AP45" i="10"/>
  <c r="AQ45" i="10"/>
  <c r="AR45" i="10"/>
  <c r="AS45" i="10"/>
  <c r="AT45" i="10"/>
  <c r="AU45" i="10"/>
  <c r="AV45" i="10"/>
  <c r="AW45" i="10"/>
  <c r="AX45" i="10"/>
  <c r="AY45" i="10"/>
  <c r="AZ45" i="10"/>
  <c r="BA45" i="10"/>
  <c r="BB45" i="10"/>
  <c r="BC45" i="10"/>
  <c r="BD45" i="10"/>
  <c r="F46"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L46" i="10"/>
  <c r="AM46" i="10"/>
  <c r="AN46" i="10"/>
  <c r="AO46" i="10"/>
  <c r="AP46" i="10"/>
  <c r="AQ46" i="10"/>
  <c r="AR46" i="10"/>
  <c r="AS46" i="10"/>
  <c r="AT46" i="10"/>
  <c r="AU46" i="10"/>
  <c r="AV46" i="10"/>
  <c r="AW46" i="10"/>
  <c r="AX46" i="10"/>
  <c r="AY46" i="10"/>
  <c r="AZ46" i="10"/>
  <c r="BA46" i="10"/>
  <c r="BB46" i="10"/>
  <c r="BC46" i="10"/>
  <c r="BD46" i="10"/>
  <c r="F47" i="10"/>
  <c r="G47"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L47" i="10"/>
  <c r="AM47" i="10"/>
  <c r="AN47" i="10"/>
  <c r="AO47" i="10"/>
  <c r="AP47" i="10"/>
  <c r="AQ47" i="10"/>
  <c r="AR47" i="10"/>
  <c r="AS47" i="10"/>
  <c r="AT47" i="10"/>
  <c r="AU47" i="10"/>
  <c r="AV47" i="10"/>
  <c r="AW47" i="10"/>
  <c r="AX47" i="10"/>
  <c r="AY47" i="10"/>
  <c r="AZ47" i="10"/>
  <c r="BA47" i="10"/>
  <c r="BB47" i="10"/>
  <c r="BC47" i="10"/>
  <c r="BD47"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AP48" i="10"/>
  <c r="AQ48" i="10"/>
  <c r="AR48" i="10"/>
  <c r="AS48" i="10"/>
  <c r="AT48" i="10"/>
  <c r="AU48" i="10"/>
  <c r="AV48" i="10"/>
  <c r="AW48" i="10"/>
  <c r="AX48" i="10"/>
  <c r="AY48" i="10"/>
  <c r="AZ48" i="10"/>
  <c r="BA48" i="10"/>
  <c r="BB48" i="10"/>
  <c r="BC48" i="10"/>
  <c r="BD48" i="10"/>
  <c r="F49" i="10"/>
  <c r="G49" i="10"/>
  <c r="H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L49" i="10"/>
  <c r="AM49" i="10"/>
  <c r="AN49" i="10"/>
  <c r="AO49" i="10"/>
  <c r="AP49" i="10"/>
  <c r="AQ49" i="10"/>
  <c r="AR49" i="10"/>
  <c r="AS49" i="10"/>
  <c r="AT49" i="10"/>
  <c r="AU49" i="10"/>
  <c r="AV49" i="10"/>
  <c r="AW49" i="10"/>
  <c r="AX49" i="10"/>
  <c r="AY49" i="10"/>
  <c r="AZ49" i="10"/>
  <c r="BA49" i="10"/>
  <c r="BB49" i="10"/>
  <c r="BC49" i="10"/>
  <c r="BD49" i="10"/>
  <c r="F50" i="10"/>
  <c r="G50" i="10"/>
  <c r="H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L50" i="10"/>
  <c r="AM50" i="10"/>
  <c r="AN50" i="10"/>
  <c r="AO50" i="10"/>
  <c r="AP50" i="10"/>
  <c r="AQ50" i="10"/>
  <c r="AR50" i="10"/>
  <c r="AS50" i="10"/>
  <c r="AT50" i="10"/>
  <c r="AU50" i="10"/>
  <c r="AV50" i="10"/>
  <c r="AW50" i="10"/>
  <c r="AX50" i="10"/>
  <c r="AY50" i="10"/>
  <c r="AZ50" i="10"/>
  <c r="BA50" i="10"/>
  <c r="BB50" i="10"/>
  <c r="BC50" i="10"/>
  <c r="BD50" i="10"/>
  <c r="F51" i="10"/>
  <c r="G51" i="10"/>
  <c r="H51" i="10"/>
  <c r="I51" i="10"/>
  <c r="J51" i="10"/>
  <c r="K51" i="10"/>
  <c r="L51" i="10"/>
  <c r="M51" i="10"/>
  <c r="N51" i="10"/>
  <c r="O51" i="10"/>
  <c r="P51" i="10"/>
  <c r="Q51" i="10"/>
  <c r="R51" i="10"/>
  <c r="S51" i="10"/>
  <c r="T51" i="10"/>
  <c r="U51" i="10"/>
  <c r="V51" i="10"/>
  <c r="W51" i="10"/>
  <c r="X51" i="10"/>
  <c r="Y51" i="10"/>
  <c r="Z51" i="10"/>
  <c r="AA51" i="10"/>
  <c r="AB51" i="10"/>
  <c r="AC51" i="10"/>
  <c r="AD51" i="10"/>
  <c r="AE51" i="10"/>
  <c r="AF51" i="10"/>
  <c r="AG51" i="10"/>
  <c r="AH51" i="10"/>
  <c r="AI51" i="10"/>
  <c r="AJ51" i="10"/>
  <c r="AK51" i="10"/>
  <c r="AL51" i="10"/>
  <c r="AM51" i="10"/>
  <c r="AN51" i="10"/>
  <c r="AO51" i="10"/>
  <c r="AP51" i="10"/>
  <c r="AQ51" i="10"/>
  <c r="AR51" i="10"/>
  <c r="AS51" i="10"/>
  <c r="AT51" i="10"/>
  <c r="AU51" i="10"/>
  <c r="AV51" i="10"/>
  <c r="AW51" i="10"/>
  <c r="AX51" i="10"/>
  <c r="AY51" i="10"/>
  <c r="AZ51" i="10"/>
  <c r="BA51" i="10"/>
  <c r="BB51" i="10"/>
  <c r="BC51" i="10"/>
  <c r="BD51" i="10"/>
  <c r="F52" i="10"/>
  <c r="G52" i="10"/>
  <c r="H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L52" i="10"/>
  <c r="AM52" i="10"/>
  <c r="AN52" i="10"/>
  <c r="AO52" i="10"/>
  <c r="AP52" i="10"/>
  <c r="AQ52" i="10"/>
  <c r="AR52" i="10"/>
  <c r="AS52" i="10"/>
  <c r="AT52" i="10"/>
  <c r="AU52" i="10"/>
  <c r="AV52" i="10"/>
  <c r="AW52" i="10"/>
  <c r="AX52" i="10"/>
  <c r="AY52" i="10"/>
  <c r="AZ52" i="10"/>
  <c r="BA52" i="10"/>
  <c r="BB52" i="10"/>
  <c r="BC52" i="10"/>
  <c r="BD52" i="10"/>
  <c r="F53" i="10"/>
  <c r="G53" i="10"/>
  <c r="H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L53" i="10"/>
  <c r="AM53" i="10"/>
  <c r="AN53" i="10"/>
  <c r="AO53" i="10"/>
  <c r="AP53" i="10"/>
  <c r="AQ53" i="10"/>
  <c r="AR53" i="10"/>
  <c r="AS53" i="10"/>
  <c r="AT53" i="10"/>
  <c r="AU53" i="10"/>
  <c r="AV53" i="10"/>
  <c r="AW53" i="10"/>
  <c r="AX53" i="10"/>
  <c r="AY53" i="10"/>
  <c r="AZ53" i="10"/>
  <c r="BA53" i="10"/>
  <c r="BB53" i="10"/>
  <c r="BC53" i="10"/>
  <c r="BD53" i="10"/>
  <c r="F54" i="10"/>
  <c r="G54" i="10"/>
  <c r="H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L54" i="10"/>
  <c r="AM54" i="10"/>
  <c r="AN54" i="10"/>
  <c r="AO54" i="10"/>
  <c r="AP54" i="10"/>
  <c r="AQ54" i="10"/>
  <c r="AR54" i="10"/>
  <c r="AS54" i="10"/>
  <c r="AT54" i="10"/>
  <c r="AU54" i="10"/>
  <c r="AV54" i="10"/>
  <c r="AW54" i="10"/>
  <c r="AX54" i="10"/>
  <c r="AY54" i="10"/>
  <c r="AZ54" i="10"/>
  <c r="BA54" i="10"/>
  <c r="BB54" i="10"/>
  <c r="BC54" i="10"/>
  <c r="BD54" i="10"/>
  <c r="F55" i="10"/>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55" i="10"/>
  <c r="AM55" i="10"/>
  <c r="AN55" i="10"/>
  <c r="AO55" i="10"/>
  <c r="AP55" i="10"/>
  <c r="AQ55" i="10"/>
  <c r="AR55" i="10"/>
  <c r="AS55" i="10"/>
  <c r="AT55" i="10"/>
  <c r="AU55" i="10"/>
  <c r="AV55" i="10"/>
  <c r="AW55" i="10"/>
  <c r="AX55" i="10"/>
  <c r="AY55" i="10"/>
  <c r="AZ55" i="10"/>
  <c r="BA55" i="10"/>
  <c r="BB55" i="10"/>
  <c r="BC55" i="10"/>
  <c r="BD55" i="10"/>
  <c r="F56" i="10"/>
  <c r="G56" i="10"/>
  <c r="H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L56" i="10"/>
  <c r="AM56" i="10"/>
  <c r="AN56" i="10"/>
  <c r="AO56" i="10"/>
  <c r="AP56" i="10"/>
  <c r="AQ56" i="10"/>
  <c r="AR56" i="10"/>
  <c r="AS56" i="10"/>
  <c r="AT56" i="10"/>
  <c r="AU56" i="10"/>
  <c r="AV56" i="10"/>
  <c r="AW56" i="10"/>
  <c r="AX56" i="10"/>
  <c r="AY56" i="10"/>
  <c r="AZ56" i="10"/>
  <c r="BA56" i="10"/>
  <c r="BB56" i="10"/>
  <c r="BC56" i="10"/>
  <c r="BD56" i="10"/>
  <c r="F57" i="10"/>
  <c r="G57" i="10"/>
  <c r="H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L57" i="10"/>
  <c r="AM57" i="10"/>
  <c r="AN57" i="10"/>
  <c r="AO57" i="10"/>
  <c r="AP57" i="10"/>
  <c r="AQ57" i="10"/>
  <c r="AR57" i="10"/>
  <c r="AS57" i="10"/>
  <c r="AT57" i="10"/>
  <c r="AU57" i="10"/>
  <c r="AV57" i="10"/>
  <c r="AW57" i="10"/>
  <c r="AX57" i="10"/>
  <c r="AY57" i="10"/>
  <c r="AZ57" i="10"/>
  <c r="BA57" i="10"/>
  <c r="BB57" i="10"/>
  <c r="BC57" i="10"/>
  <c r="BD57" i="10"/>
  <c r="F58" i="10"/>
  <c r="G58" i="10"/>
  <c r="H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L58" i="10"/>
  <c r="AM58" i="10"/>
  <c r="AN58" i="10"/>
  <c r="AO58" i="10"/>
  <c r="AP58" i="10"/>
  <c r="AQ58" i="10"/>
  <c r="AR58" i="10"/>
  <c r="AS58" i="10"/>
  <c r="AT58" i="10"/>
  <c r="AU58" i="10"/>
  <c r="AV58" i="10"/>
  <c r="AW58" i="10"/>
  <c r="AX58" i="10"/>
  <c r="AY58" i="10"/>
  <c r="AZ58" i="10"/>
  <c r="BA58" i="10"/>
  <c r="BB58" i="10"/>
  <c r="BC58" i="10"/>
  <c r="BD58" i="10"/>
  <c r="F59" i="10"/>
  <c r="G59" i="10"/>
  <c r="H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L59" i="10"/>
  <c r="AM59" i="10"/>
  <c r="AN59" i="10"/>
  <c r="AO59" i="10"/>
  <c r="AP59" i="10"/>
  <c r="AQ59" i="10"/>
  <c r="AR59" i="10"/>
  <c r="AS59" i="10"/>
  <c r="AT59" i="10"/>
  <c r="AU59" i="10"/>
  <c r="AV59" i="10"/>
  <c r="AW59" i="10"/>
  <c r="AX59" i="10"/>
  <c r="AY59" i="10"/>
  <c r="AZ59" i="10"/>
  <c r="BA59" i="10"/>
  <c r="BB59" i="10"/>
  <c r="BC59" i="10"/>
  <c r="BD59" i="10"/>
  <c r="F60" i="10"/>
  <c r="G60" i="10"/>
  <c r="H60" i="10"/>
  <c r="I60" i="10"/>
  <c r="J60" i="10"/>
  <c r="K60" i="10"/>
  <c r="L60" i="10"/>
  <c r="M60" i="10"/>
  <c r="N60" i="10"/>
  <c r="O60" i="10"/>
  <c r="P60" i="10"/>
  <c r="Q60" i="10"/>
  <c r="R60" i="10"/>
  <c r="S60" i="10"/>
  <c r="T60" i="10"/>
  <c r="U60" i="10"/>
  <c r="V60" i="10"/>
  <c r="W60" i="10"/>
  <c r="X60" i="10"/>
  <c r="Y60" i="10"/>
  <c r="Z60" i="10"/>
  <c r="AA60" i="10"/>
  <c r="AB60" i="10"/>
  <c r="AC60" i="10"/>
  <c r="AD60" i="10"/>
  <c r="AE60" i="10"/>
  <c r="AF60" i="10"/>
  <c r="AG60" i="10"/>
  <c r="AH60" i="10"/>
  <c r="AI60" i="10"/>
  <c r="AJ60" i="10"/>
  <c r="AK60" i="10"/>
  <c r="AL60" i="10"/>
  <c r="AM60" i="10"/>
  <c r="AN60" i="10"/>
  <c r="AO60" i="10"/>
  <c r="AP60" i="10"/>
  <c r="AQ60" i="10"/>
  <c r="AR60" i="10"/>
  <c r="AS60" i="10"/>
  <c r="AT60" i="10"/>
  <c r="AU60" i="10"/>
  <c r="AV60" i="10"/>
  <c r="AW60" i="10"/>
  <c r="AX60" i="10"/>
  <c r="AY60" i="10"/>
  <c r="AZ60" i="10"/>
  <c r="BA60" i="10"/>
  <c r="BB60" i="10"/>
  <c r="BC60" i="10"/>
  <c r="BD60" i="10"/>
  <c r="F61" i="10"/>
  <c r="G61" i="10"/>
  <c r="H61" i="10"/>
  <c r="I61" i="10"/>
  <c r="J61" i="10"/>
  <c r="K61" i="10"/>
  <c r="L61" i="10"/>
  <c r="M61" i="10"/>
  <c r="N61" i="10"/>
  <c r="O61" i="10"/>
  <c r="P61" i="10"/>
  <c r="Q61" i="10"/>
  <c r="R61" i="10"/>
  <c r="S61" i="10"/>
  <c r="T61" i="10"/>
  <c r="U61" i="10"/>
  <c r="V61" i="10"/>
  <c r="W61" i="10"/>
  <c r="X61" i="10"/>
  <c r="Y61" i="10"/>
  <c r="Z61" i="10"/>
  <c r="AA61" i="10"/>
  <c r="AB61" i="10"/>
  <c r="AC61" i="10"/>
  <c r="AD61" i="10"/>
  <c r="AE61" i="10"/>
  <c r="AF61" i="10"/>
  <c r="AG61" i="10"/>
  <c r="AH61" i="10"/>
  <c r="AI61" i="10"/>
  <c r="AJ61" i="10"/>
  <c r="AK61" i="10"/>
  <c r="AL61" i="10"/>
  <c r="AM61" i="10"/>
  <c r="AN61" i="10"/>
  <c r="AO61" i="10"/>
  <c r="AP61" i="10"/>
  <c r="AQ61" i="10"/>
  <c r="AR61" i="10"/>
  <c r="AS61" i="10"/>
  <c r="AT61" i="10"/>
  <c r="AU61" i="10"/>
  <c r="AV61" i="10"/>
  <c r="AW61" i="10"/>
  <c r="AX61" i="10"/>
  <c r="AY61" i="10"/>
  <c r="AZ61" i="10"/>
  <c r="BA61" i="10"/>
  <c r="BB61" i="10"/>
  <c r="BC61" i="10"/>
  <c r="BD61" i="10"/>
  <c r="C10" i="10"/>
  <c r="B7" i="19" s="1"/>
  <c r="D10" i="10"/>
  <c r="B8" i="19" s="1"/>
  <c r="E10" i="10"/>
  <c r="B9" i="19" s="1"/>
  <c r="C11" i="10"/>
  <c r="D11" i="10"/>
  <c r="L6" i="19" s="1"/>
  <c r="AP6" i="19" s="1"/>
  <c r="E11" i="10"/>
  <c r="C12" i="10"/>
  <c r="D12" i="10"/>
  <c r="L7" i="19" s="1"/>
  <c r="AP7" i="19" s="1"/>
  <c r="E12" i="10"/>
  <c r="C13" i="10"/>
  <c r="D13" i="10"/>
  <c r="L8" i="19" s="1"/>
  <c r="AP8" i="19" s="1"/>
  <c r="E13" i="10"/>
  <c r="C14" i="10"/>
  <c r="D14" i="10"/>
  <c r="L9" i="19" s="1"/>
  <c r="AP9" i="19" s="1"/>
  <c r="E14" i="10"/>
  <c r="C15" i="10"/>
  <c r="D15" i="10"/>
  <c r="L10" i="19" s="1"/>
  <c r="AP10" i="19" s="1"/>
  <c r="E15" i="10"/>
  <c r="C16" i="10"/>
  <c r="D16" i="10"/>
  <c r="L11" i="19" s="1"/>
  <c r="AP11" i="19" s="1"/>
  <c r="E16" i="10"/>
  <c r="C17" i="10"/>
  <c r="D17" i="10"/>
  <c r="L12" i="19" s="1"/>
  <c r="AP12" i="19" s="1"/>
  <c r="E17" i="10"/>
  <c r="C18" i="10"/>
  <c r="D18" i="10"/>
  <c r="L13" i="19" s="1"/>
  <c r="AP13" i="19" s="1"/>
  <c r="E18" i="10"/>
  <c r="C19" i="10"/>
  <c r="D19" i="10"/>
  <c r="L14" i="19" s="1"/>
  <c r="AP14" i="19" s="1"/>
  <c r="E19" i="10"/>
  <c r="C20" i="10"/>
  <c r="D20" i="10"/>
  <c r="L15" i="19" s="1"/>
  <c r="AP15" i="19" s="1"/>
  <c r="E20" i="10"/>
  <c r="C21" i="10"/>
  <c r="D21" i="10"/>
  <c r="L16" i="19" s="1"/>
  <c r="AP16" i="19" s="1"/>
  <c r="E21" i="10"/>
  <c r="C22" i="10"/>
  <c r="D22" i="10"/>
  <c r="L17" i="19" s="1"/>
  <c r="AP17" i="19" s="1"/>
  <c r="E22" i="10"/>
  <c r="C23" i="10"/>
  <c r="D23" i="10"/>
  <c r="L18" i="19" s="1"/>
  <c r="AP18" i="19" s="1"/>
  <c r="E23" i="10"/>
  <c r="C24" i="10"/>
  <c r="D24" i="10"/>
  <c r="L19" i="19" s="1"/>
  <c r="AP19" i="19" s="1"/>
  <c r="E24" i="10"/>
  <c r="C25" i="10"/>
  <c r="D25" i="10"/>
  <c r="L20" i="19" s="1"/>
  <c r="AP20" i="19" s="1"/>
  <c r="E25" i="10"/>
  <c r="C26" i="10"/>
  <c r="D26" i="10"/>
  <c r="L21" i="19" s="1"/>
  <c r="AP21" i="19" s="1"/>
  <c r="E26" i="10"/>
  <c r="C27" i="10"/>
  <c r="D27" i="10"/>
  <c r="L22" i="19" s="1"/>
  <c r="AP22" i="19" s="1"/>
  <c r="E27" i="10"/>
  <c r="C28" i="10"/>
  <c r="D28" i="10"/>
  <c r="L23" i="19" s="1"/>
  <c r="AP23" i="19" s="1"/>
  <c r="E28" i="10"/>
  <c r="C29" i="10"/>
  <c r="D29" i="10"/>
  <c r="L24" i="19" s="1"/>
  <c r="AP24" i="19" s="1"/>
  <c r="E29" i="10"/>
  <c r="C30" i="10"/>
  <c r="D30" i="10"/>
  <c r="L25" i="19" s="1"/>
  <c r="AP25" i="19" s="1"/>
  <c r="E30" i="10"/>
  <c r="C31" i="10"/>
  <c r="D31" i="10"/>
  <c r="L26" i="19" s="1"/>
  <c r="AP26" i="19" s="1"/>
  <c r="E31" i="10"/>
  <c r="C32" i="10"/>
  <c r="D32" i="10"/>
  <c r="L27" i="19" s="1"/>
  <c r="AP27" i="19" s="1"/>
  <c r="E32" i="10"/>
  <c r="C33" i="10"/>
  <c r="D33" i="10"/>
  <c r="L28" i="19" s="1"/>
  <c r="AP28" i="19" s="1"/>
  <c r="E33" i="10"/>
  <c r="C34" i="10"/>
  <c r="D34" i="10"/>
  <c r="L29" i="19" s="1"/>
  <c r="AP29" i="19" s="1"/>
  <c r="E34" i="10"/>
  <c r="C35" i="10"/>
  <c r="D35" i="10"/>
  <c r="L30" i="19" s="1"/>
  <c r="AP30" i="19" s="1"/>
  <c r="E35" i="10"/>
  <c r="C36" i="10"/>
  <c r="D36" i="10"/>
  <c r="L31" i="19" s="1"/>
  <c r="AP31" i="19" s="1"/>
  <c r="E36" i="10"/>
  <c r="C37" i="10"/>
  <c r="D37" i="10"/>
  <c r="L32" i="19" s="1"/>
  <c r="AP32" i="19" s="1"/>
  <c r="E37" i="10"/>
  <c r="C38" i="10"/>
  <c r="D38" i="10"/>
  <c r="L33" i="19" s="1"/>
  <c r="AP33" i="19" s="1"/>
  <c r="E38" i="10"/>
  <c r="C39" i="10"/>
  <c r="D39" i="10"/>
  <c r="L34" i="19" s="1"/>
  <c r="AP34" i="19" s="1"/>
  <c r="E39" i="10"/>
  <c r="C40" i="10"/>
  <c r="D40" i="10"/>
  <c r="L35" i="19" s="1"/>
  <c r="AP35" i="19" s="1"/>
  <c r="E40" i="10"/>
  <c r="C41" i="10"/>
  <c r="D41" i="10"/>
  <c r="L36" i="19" s="1"/>
  <c r="AP36" i="19" s="1"/>
  <c r="E41" i="10"/>
  <c r="C42" i="10"/>
  <c r="D42" i="10"/>
  <c r="L37" i="19" s="1"/>
  <c r="AP37" i="19" s="1"/>
  <c r="E42" i="10"/>
  <c r="C43" i="10"/>
  <c r="D43" i="10"/>
  <c r="L38" i="19" s="1"/>
  <c r="AP38" i="19" s="1"/>
  <c r="E43" i="10"/>
  <c r="C44" i="10"/>
  <c r="D44" i="10"/>
  <c r="L39" i="19" s="1"/>
  <c r="AP39" i="19" s="1"/>
  <c r="E44" i="10"/>
  <c r="C45" i="10"/>
  <c r="D45" i="10"/>
  <c r="L40" i="19" s="1"/>
  <c r="AP40" i="19" s="1"/>
  <c r="E45" i="10"/>
  <c r="C46" i="10"/>
  <c r="D46" i="10"/>
  <c r="L41" i="19" s="1"/>
  <c r="AP41" i="19" s="1"/>
  <c r="E46" i="10"/>
  <c r="C47" i="10"/>
  <c r="D47" i="10"/>
  <c r="L42" i="19" s="1"/>
  <c r="AP42" i="19" s="1"/>
  <c r="E47" i="10"/>
  <c r="C48" i="10"/>
  <c r="D48" i="10"/>
  <c r="L43" i="19" s="1"/>
  <c r="AP43" i="19" s="1"/>
  <c r="E48" i="10"/>
  <c r="C49" i="10"/>
  <c r="D49" i="10"/>
  <c r="L44" i="19" s="1"/>
  <c r="AP44" i="19" s="1"/>
  <c r="E49" i="10"/>
  <c r="C50" i="10"/>
  <c r="D50" i="10"/>
  <c r="L45" i="19" s="1"/>
  <c r="AP45" i="19" s="1"/>
  <c r="E50" i="10"/>
  <c r="C51" i="10"/>
  <c r="D51" i="10"/>
  <c r="L46" i="19" s="1"/>
  <c r="AP46" i="19" s="1"/>
  <c r="E51" i="10"/>
  <c r="C52" i="10"/>
  <c r="D52" i="10"/>
  <c r="L47" i="19" s="1"/>
  <c r="AP47" i="19" s="1"/>
  <c r="E52" i="10"/>
  <c r="C53" i="10"/>
  <c r="D53" i="10"/>
  <c r="L48" i="19" s="1"/>
  <c r="AP48" i="19" s="1"/>
  <c r="E53" i="10"/>
  <c r="C54" i="10"/>
  <c r="D54" i="10"/>
  <c r="L49" i="19" s="1"/>
  <c r="AP49" i="19" s="1"/>
  <c r="E54" i="10"/>
  <c r="C55" i="10"/>
  <c r="D55" i="10"/>
  <c r="L50" i="19" s="1"/>
  <c r="AP50" i="19" s="1"/>
  <c r="E55" i="10"/>
  <c r="C56" i="10"/>
  <c r="D56" i="10"/>
  <c r="L51" i="19" s="1"/>
  <c r="AP51" i="19" s="1"/>
  <c r="E56" i="10"/>
  <c r="C57" i="10"/>
  <c r="D57" i="10"/>
  <c r="L52" i="19" s="1"/>
  <c r="AP52" i="19" s="1"/>
  <c r="E57" i="10"/>
  <c r="C58" i="10"/>
  <c r="D58" i="10"/>
  <c r="L53" i="19" s="1"/>
  <c r="AP53" i="19" s="1"/>
  <c r="E58" i="10"/>
  <c r="C59" i="10"/>
  <c r="D59" i="10"/>
  <c r="L54" i="19" s="1"/>
  <c r="AP54" i="19" s="1"/>
  <c r="E59" i="10"/>
  <c r="C60" i="10"/>
  <c r="D60" i="10"/>
  <c r="L55" i="19" s="1"/>
  <c r="AP55" i="19" s="1"/>
  <c r="E60" i="10"/>
  <c r="C61" i="10"/>
  <c r="D61" i="10"/>
  <c r="L56" i="19" s="1"/>
  <c r="AP56" i="19" s="1"/>
  <c r="E61" i="10"/>
  <c r="B11" i="10"/>
  <c r="K6" i="19" s="1"/>
  <c r="AQ6" i="19" s="1"/>
  <c r="B12" i="10"/>
  <c r="K7" i="19" s="1"/>
  <c r="AQ7" i="19" s="1"/>
  <c r="B13" i="10"/>
  <c r="K8" i="19" s="1"/>
  <c r="AQ8" i="19" s="1"/>
  <c r="B14" i="10"/>
  <c r="K9" i="19" s="1"/>
  <c r="AQ9" i="19" s="1"/>
  <c r="B15" i="10"/>
  <c r="K10" i="19" s="1"/>
  <c r="AQ10" i="19" s="1"/>
  <c r="B16" i="10"/>
  <c r="K11" i="19" s="1"/>
  <c r="AQ11" i="19" s="1"/>
  <c r="B17" i="10"/>
  <c r="K12" i="19" s="1"/>
  <c r="AQ12" i="19" s="1"/>
  <c r="B18" i="10"/>
  <c r="K13" i="19" s="1"/>
  <c r="AQ13" i="19" s="1"/>
  <c r="B19" i="10"/>
  <c r="K14" i="19" s="1"/>
  <c r="AQ14" i="19" s="1"/>
  <c r="B20" i="10"/>
  <c r="K15" i="19" s="1"/>
  <c r="AQ15" i="19" s="1"/>
  <c r="B21" i="10"/>
  <c r="K16" i="19" s="1"/>
  <c r="AQ16" i="19" s="1"/>
  <c r="B22" i="10"/>
  <c r="K17" i="19" s="1"/>
  <c r="AQ17" i="19" s="1"/>
  <c r="B23" i="10"/>
  <c r="K18" i="19" s="1"/>
  <c r="AQ18" i="19" s="1"/>
  <c r="B24" i="10"/>
  <c r="K19" i="19" s="1"/>
  <c r="AQ19" i="19" s="1"/>
  <c r="B25" i="10"/>
  <c r="K20" i="19" s="1"/>
  <c r="AQ20" i="19" s="1"/>
  <c r="B26" i="10"/>
  <c r="K21" i="19" s="1"/>
  <c r="AQ21" i="19" s="1"/>
  <c r="B27" i="10"/>
  <c r="K22" i="19" s="1"/>
  <c r="AQ22" i="19" s="1"/>
  <c r="B28" i="10"/>
  <c r="K23" i="19" s="1"/>
  <c r="AQ23" i="19" s="1"/>
  <c r="B29" i="10"/>
  <c r="K24" i="19" s="1"/>
  <c r="AQ24" i="19" s="1"/>
  <c r="B30" i="10"/>
  <c r="K25" i="19" s="1"/>
  <c r="AQ25" i="19" s="1"/>
  <c r="B31" i="10"/>
  <c r="K26" i="19" s="1"/>
  <c r="AQ26" i="19" s="1"/>
  <c r="B32" i="10"/>
  <c r="K27" i="19" s="1"/>
  <c r="AQ27" i="19" s="1"/>
  <c r="B33" i="10"/>
  <c r="K28" i="19" s="1"/>
  <c r="AQ28" i="19" s="1"/>
  <c r="B34" i="10"/>
  <c r="K29" i="19" s="1"/>
  <c r="AQ29" i="19" s="1"/>
  <c r="B35" i="10"/>
  <c r="K30" i="19" s="1"/>
  <c r="AQ30" i="19" s="1"/>
  <c r="B36" i="10"/>
  <c r="K31" i="19" s="1"/>
  <c r="AQ31" i="19" s="1"/>
  <c r="B37" i="10"/>
  <c r="K32" i="19" s="1"/>
  <c r="AQ32" i="19" s="1"/>
  <c r="B38" i="10"/>
  <c r="K33" i="19" s="1"/>
  <c r="AQ33" i="19" s="1"/>
  <c r="B39" i="10"/>
  <c r="K34" i="19" s="1"/>
  <c r="AQ34" i="19" s="1"/>
  <c r="B40" i="10"/>
  <c r="K35" i="19" s="1"/>
  <c r="AQ35" i="19" s="1"/>
  <c r="B41" i="10"/>
  <c r="K36" i="19" s="1"/>
  <c r="AQ36" i="19" s="1"/>
  <c r="B42" i="10"/>
  <c r="K37" i="19" s="1"/>
  <c r="AQ37" i="19" s="1"/>
  <c r="B43" i="10"/>
  <c r="K38" i="19" s="1"/>
  <c r="AQ38" i="19" s="1"/>
  <c r="B44" i="10"/>
  <c r="K39" i="19" s="1"/>
  <c r="AQ39" i="19" s="1"/>
  <c r="B45" i="10"/>
  <c r="K40" i="19" s="1"/>
  <c r="AQ40" i="19" s="1"/>
  <c r="B46" i="10"/>
  <c r="K41" i="19" s="1"/>
  <c r="AQ41" i="19" s="1"/>
  <c r="B47" i="10"/>
  <c r="K42" i="19" s="1"/>
  <c r="AQ42" i="19" s="1"/>
  <c r="B48" i="10"/>
  <c r="K43" i="19" s="1"/>
  <c r="AQ43" i="19" s="1"/>
  <c r="B49" i="10"/>
  <c r="K44" i="19" s="1"/>
  <c r="AQ44" i="19" s="1"/>
  <c r="B50" i="10"/>
  <c r="K45" i="19" s="1"/>
  <c r="AQ45" i="19" s="1"/>
  <c r="B51" i="10"/>
  <c r="K46" i="19" s="1"/>
  <c r="AQ46" i="19" s="1"/>
  <c r="B52" i="10"/>
  <c r="K47" i="19" s="1"/>
  <c r="AQ47" i="19" s="1"/>
  <c r="B53" i="10"/>
  <c r="K48" i="19" s="1"/>
  <c r="AQ48" i="19" s="1"/>
  <c r="B54" i="10"/>
  <c r="K49" i="19" s="1"/>
  <c r="AQ49" i="19" s="1"/>
  <c r="B55" i="10"/>
  <c r="K50" i="19" s="1"/>
  <c r="AQ50" i="19" s="1"/>
  <c r="B56" i="10"/>
  <c r="K51" i="19" s="1"/>
  <c r="AQ51" i="19" s="1"/>
  <c r="B57" i="10"/>
  <c r="K52" i="19" s="1"/>
  <c r="AQ52" i="19" s="1"/>
  <c r="B58" i="10"/>
  <c r="K53" i="19" s="1"/>
  <c r="AQ53" i="19" s="1"/>
  <c r="B59" i="10"/>
  <c r="K54" i="19" s="1"/>
  <c r="AQ54" i="19" s="1"/>
  <c r="B60" i="10"/>
  <c r="K55" i="19" s="1"/>
  <c r="AQ55" i="19" s="1"/>
  <c r="B61" i="10"/>
  <c r="K56" i="19" s="1"/>
  <c r="AQ56" i="19" s="1"/>
  <c r="B10" i="10"/>
  <c r="B6" i="19" s="1"/>
  <c r="A12" i="19" s="1"/>
  <c r="H35" i="19" l="1"/>
  <c r="H53" i="19"/>
  <c r="H45" i="19"/>
  <c r="H37" i="19"/>
  <c r="H21" i="19"/>
  <c r="H13" i="19"/>
  <c r="I55" i="19"/>
  <c r="I23" i="19"/>
  <c r="I6" i="19"/>
  <c r="H43" i="19"/>
  <c r="I49" i="19"/>
  <c r="I41" i="19"/>
  <c r="I25" i="19"/>
  <c r="I17" i="19"/>
  <c r="I9" i="19"/>
  <c r="BD10" i="19"/>
  <c r="BD9" i="19"/>
  <c r="BD8" i="19"/>
  <c r="B10" i="19"/>
  <c r="C10" i="19" s="1"/>
  <c r="AR37" i="19"/>
  <c r="AR47" i="19"/>
  <c r="AR35" i="19"/>
  <c r="AR31" i="19"/>
  <c r="AR19" i="19"/>
  <c r="AR15" i="19"/>
  <c r="AR30" i="19"/>
  <c r="AR45" i="19"/>
  <c r="AR17" i="19"/>
  <c r="AR48" i="19"/>
  <c r="AR43" i="19"/>
  <c r="AR39" i="19"/>
  <c r="AR27" i="19"/>
  <c r="AR23" i="19"/>
  <c r="AR11" i="19"/>
  <c r="AR7" i="19"/>
  <c r="AR53" i="19"/>
  <c r="AR49" i="19"/>
  <c r="AR41" i="19"/>
  <c r="AR33" i="19"/>
  <c r="AR29" i="19"/>
  <c r="AR25" i="19"/>
  <c r="AR21" i="19"/>
  <c r="AR13" i="19"/>
  <c r="AR9" i="19"/>
  <c r="AR26" i="19"/>
  <c r="AR6" i="19"/>
  <c r="AR32" i="19"/>
  <c r="AR16" i="19"/>
  <c r="AR52" i="19"/>
  <c r="AR44" i="19"/>
  <c r="AR54" i="19"/>
  <c r="AR50" i="19"/>
  <c r="AR46" i="19"/>
  <c r="AR42" i="19"/>
  <c r="AR38" i="19"/>
  <c r="AR34" i="19"/>
  <c r="AR22" i="19"/>
  <c r="AR18" i="19"/>
  <c r="AR14" i="19"/>
  <c r="AR10" i="19"/>
  <c r="AR55" i="19"/>
  <c r="AR51" i="19"/>
  <c r="AR56" i="19"/>
  <c r="AR40" i="19"/>
  <c r="AR36" i="19"/>
  <c r="AR28" i="19"/>
  <c r="AR24" i="19"/>
  <c r="AR20" i="19"/>
  <c r="AR12" i="19"/>
  <c r="AR8" i="19"/>
  <c r="BE59" i="10"/>
  <c r="BE55" i="10"/>
  <c r="BE51" i="10"/>
  <c r="BE47" i="10"/>
  <c r="BE43" i="10"/>
  <c r="BE39" i="10"/>
  <c r="BE35" i="10"/>
  <c r="BE31" i="10"/>
  <c r="BE27" i="10"/>
  <c r="BE23" i="10"/>
  <c r="BE19" i="10"/>
  <c r="BE15" i="10"/>
  <c r="BE11" i="10"/>
  <c r="BE57" i="10"/>
  <c r="BE53" i="10"/>
  <c r="BE45" i="10"/>
  <c r="BE37" i="10"/>
  <c r="BE33" i="10"/>
  <c r="BE17" i="10"/>
  <c r="BE60" i="10"/>
  <c r="BE56" i="10"/>
  <c r="BE52" i="10"/>
  <c r="BE48" i="10"/>
  <c r="BE44" i="10"/>
  <c r="BE40" i="10"/>
  <c r="BE36" i="10"/>
  <c r="BE32" i="10"/>
  <c r="BE28" i="10"/>
  <c r="BE24" i="10"/>
  <c r="BE20" i="10"/>
  <c r="BE16" i="10"/>
  <c r="BE12" i="10"/>
  <c r="BE61" i="10"/>
  <c r="BE49" i="10"/>
  <c r="BE41" i="10"/>
  <c r="BE29" i="10"/>
  <c r="BE25" i="10"/>
  <c r="BE21" i="10"/>
  <c r="BE13" i="10"/>
  <c r="BE58" i="10"/>
  <c r="BE54" i="10"/>
  <c r="BE50" i="10"/>
  <c r="BE46" i="10"/>
  <c r="BE42" i="10"/>
  <c r="BE38" i="10"/>
  <c r="BE34" i="10"/>
  <c r="BE30" i="10"/>
  <c r="BE26" i="10"/>
  <c r="BE22" i="10"/>
  <c r="BE18" i="10"/>
  <c r="BE14" i="10"/>
  <c r="BE10" i="10"/>
  <c r="BB62" i="10"/>
  <c r="AX62" i="10"/>
  <c r="AT62" i="10"/>
  <c r="AP62" i="10"/>
  <c r="AL62" i="10"/>
  <c r="AH62" i="10"/>
  <c r="AD62" i="10"/>
  <c r="Z62" i="10"/>
  <c r="V62" i="10"/>
  <c r="R62" i="10"/>
  <c r="N62" i="10"/>
  <c r="J62" i="10"/>
  <c r="F62" i="10"/>
  <c r="E62" i="10"/>
  <c r="BD62" i="10"/>
  <c r="AZ62" i="10"/>
  <c r="AV62" i="10"/>
  <c r="AR62" i="10"/>
  <c r="AN62" i="10"/>
  <c r="AJ62" i="10"/>
  <c r="AF62" i="10"/>
  <c r="AB62" i="10"/>
  <c r="X62" i="10"/>
  <c r="T62" i="10"/>
  <c r="P62" i="10"/>
  <c r="L62" i="10"/>
  <c r="H62" i="10"/>
  <c r="BA62" i="10"/>
  <c r="AW62" i="10"/>
  <c r="AS62" i="10"/>
  <c r="AO62" i="10"/>
  <c r="AK62" i="10"/>
  <c r="AG62" i="10"/>
  <c r="AC62" i="10"/>
  <c r="Y62" i="10"/>
  <c r="U62" i="10"/>
  <c r="Q62" i="10"/>
  <c r="M62" i="10"/>
  <c r="I62" i="10"/>
  <c r="C62" i="10"/>
  <c r="B62" i="10"/>
  <c r="D62" i="10"/>
  <c r="BC62" i="10"/>
  <c r="AY62" i="10"/>
  <c r="AU62" i="10"/>
  <c r="AQ62" i="10"/>
  <c r="AM62" i="10"/>
  <c r="AI62" i="10"/>
  <c r="AE62" i="10"/>
  <c r="AA62" i="10"/>
  <c r="W62" i="10"/>
  <c r="S62" i="10"/>
  <c r="O62" i="10"/>
  <c r="K62" i="10"/>
  <c r="G62" i="10"/>
  <c r="G7" i="19"/>
  <c r="I7" i="19" s="1"/>
  <c r="G8" i="19"/>
  <c r="H8" i="19" s="1"/>
  <c r="G9" i="19"/>
  <c r="H9" i="19" s="1"/>
  <c r="G10" i="19"/>
  <c r="I10" i="19" s="1"/>
  <c r="G11" i="19"/>
  <c r="H11" i="19" s="1"/>
  <c r="G12" i="19"/>
  <c r="I12" i="19" s="1"/>
  <c r="G13" i="19"/>
  <c r="I13" i="19" s="1"/>
  <c r="G14" i="19"/>
  <c r="H14" i="19" s="1"/>
  <c r="G15" i="19"/>
  <c r="H15" i="19" s="1"/>
  <c r="G16" i="19"/>
  <c r="H16" i="19" s="1"/>
  <c r="G17" i="19"/>
  <c r="H17" i="19" s="1"/>
  <c r="G18" i="19"/>
  <c r="H18" i="19" s="1"/>
  <c r="G19" i="19"/>
  <c r="I19" i="19" s="1"/>
  <c r="G20" i="19"/>
  <c r="H20" i="19" s="1"/>
  <c r="G21" i="19"/>
  <c r="I21" i="19" s="1"/>
  <c r="G22" i="19"/>
  <c r="H22" i="19" s="1"/>
  <c r="G23" i="19"/>
  <c r="H23" i="19" s="1"/>
  <c r="G24" i="19"/>
  <c r="H24" i="19" s="1"/>
  <c r="G25" i="19"/>
  <c r="H25" i="19" s="1"/>
  <c r="G26" i="19"/>
  <c r="I26" i="19" s="1"/>
  <c r="G27" i="19"/>
  <c r="H27" i="19" s="1"/>
  <c r="G28" i="19"/>
  <c r="I28" i="19" s="1"/>
  <c r="G29" i="19"/>
  <c r="I29" i="19" s="1"/>
  <c r="G30" i="19"/>
  <c r="H30" i="19" s="1"/>
  <c r="G31" i="19"/>
  <c r="H31" i="19" s="1"/>
  <c r="G32" i="19"/>
  <c r="H32" i="19" s="1"/>
  <c r="G33" i="19"/>
  <c r="H33" i="19" s="1"/>
  <c r="G34" i="19"/>
  <c r="H34" i="19" s="1"/>
  <c r="G35" i="19"/>
  <c r="I35" i="19" s="1"/>
  <c r="G36" i="19"/>
  <c r="H36" i="19" s="1"/>
  <c r="G37" i="19"/>
  <c r="I37" i="19" s="1"/>
  <c r="G38" i="19"/>
  <c r="H38" i="19" s="1"/>
  <c r="G39" i="19"/>
  <c r="H39" i="19" s="1"/>
  <c r="G40" i="19"/>
  <c r="H40" i="19" s="1"/>
  <c r="G41" i="19"/>
  <c r="H41" i="19" s="1"/>
  <c r="G42" i="19"/>
  <c r="I42" i="19" s="1"/>
  <c r="G43" i="19"/>
  <c r="I43" i="19" s="1"/>
  <c r="G44" i="19"/>
  <c r="I44" i="19" s="1"/>
  <c r="G45" i="19"/>
  <c r="I45" i="19" s="1"/>
  <c r="G46" i="19"/>
  <c r="H46" i="19" s="1"/>
  <c r="G47" i="19"/>
  <c r="I47" i="19" s="1"/>
  <c r="G48" i="19"/>
  <c r="H48" i="19" s="1"/>
  <c r="G49" i="19"/>
  <c r="H49" i="19" s="1"/>
  <c r="G50" i="19"/>
  <c r="H50" i="19" s="1"/>
  <c r="G51" i="19"/>
  <c r="I51" i="19" s="1"/>
  <c r="G52" i="19"/>
  <c r="H52" i="19" s="1"/>
  <c r="G53" i="19"/>
  <c r="I53" i="19" s="1"/>
  <c r="G54" i="19"/>
  <c r="H54" i="19" s="1"/>
  <c r="G55" i="19"/>
  <c r="H55" i="19" s="1"/>
  <c r="G56" i="19"/>
  <c r="H56" i="19" s="1"/>
  <c r="G6" i="19"/>
  <c r="H6" i="19" s="1"/>
  <c r="I31" i="19" l="1"/>
  <c r="H47" i="19"/>
  <c r="H7" i="19"/>
  <c r="I39" i="19"/>
  <c r="I33" i="19"/>
  <c r="I15" i="19"/>
  <c r="H29" i="19"/>
  <c r="H19" i="19"/>
  <c r="I16" i="19"/>
  <c r="I32" i="19"/>
  <c r="I48" i="19"/>
  <c r="H12" i="19"/>
  <c r="H28" i="19"/>
  <c r="H44" i="19"/>
  <c r="I14" i="19"/>
  <c r="I30" i="19"/>
  <c r="I46" i="19"/>
  <c r="H10" i="19"/>
  <c r="H26" i="19"/>
  <c r="H42" i="19"/>
  <c r="I20" i="19"/>
  <c r="I36" i="19"/>
  <c r="I52" i="19"/>
  <c r="H51" i="19"/>
  <c r="I18" i="19"/>
  <c r="I34" i="19"/>
  <c r="I50" i="19"/>
  <c r="I11" i="19"/>
  <c r="I27" i="19"/>
  <c r="I8" i="19"/>
  <c r="I24" i="19"/>
  <c r="I40" i="19"/>
  <c r="I56" i="19"/>
  <c r="I22" i="19"/>
  <c r="I38" i="19"/>
  <c r="I54" i="19"/>
  <c r="AC56" i="19"/>
  <c r="AO56" i="19"/>
  <c r="AC52" i="19"/>
  <c r="AO52" i="19"/>
  <c r="AC48" i="19"/>
  <c r="AO48" i="19"/>
  <c r="AC44" i="19"/>
  <c r="AO44" i="19"/>
  <c r="AC40" i="19"/>
  <c r="AO40" i="19"/>
  <c r="AC36" i="19"/>
  <c r="AO36" i="19"/>
  <c r="AC32" i="19"/>
  <c r="AO32" i="19"/>
  <c r="AC28" i="19"/>
  <c r="AO28" i="19"/>
  <c r="AC24" i="19"/>
  <c r="AO24" i="19"/>
  <c r="AC20" i="19"/>
  <c r="AO20" i="19"/>
  <c r="AC16" i="19"/>
  <c r="AO16" i="19"/>
  <c r="AC12" i="19"/>
  <c r="AO12" i="19"/>
  <c r="AC8" i="19"/>
  <c r="AO8" i="19"/>
  <c r="AO55" i="19"/>
  <c r="AC55" i="19"/>
  <c r="AO51" i="19"/>
  <c r="AC51" i="19"/>
  <c r="AO47" i="19"/>
  <c r="AC47" i="19"/>
  <c r="AO43" i="19"/>
  <c r="AC43" i="19"/>
  <c r="AO39" i="19"/>
  <c r="AC39" i="19"/>
  <c r="AO35" i="19"/>
  <c r="AC35" i="19"/>
  <c r="AO31" i="19"/>
  <c r="AC31" i="19"/>
  <c r="AO27" i="19"/>
  <c r="AC27" i="19"/>
  <c r="AO23" i="19"/>
  <c r="AC23" i="19"/>
  <c r="AO19" i="19"/>
  <c r="AC19" i="19"/>
  <c r="AO15" i="19"/>
  <c r="AC15" i="19"/>
  <c r="AO11" i="19"/>
  <c r="AC11" i="19"/>
  <c r="AO7" i="19"/>
  <c r="AC7" i="19"/>
  <c r="AC54" i="19"/>
  <c r="AO54" i="19"/>
  <c r="AC50" i="19"/>
  <c r="AO50" i="19"/>
  <c r="AC46" i="19"/>
  <c r="AO46" i="19"/>
  <c r="AC42" i="19"/>
  <c r="AO42" i="19"/>
  <c r="AC38" i="19"/>
  <c r="AO38" i="19"/>
  <c r="AC34" i="19"/>
  <c r="AO34" i="19"/>
  <c r="AC30" i="19"/>
  <c r="AO30" i="19"/>
  <c r="AC26" i="19"/>
  <c r="AO26" i="19"/>
  <c r="AC22" i="19"/>
  <c r="AO22" i="19"/>
  <c r="AC18" i="19"/>
  <c r="AO18" i="19"/>
  <c r="AC14" i="19"/>
  <c r="AO14" i="19"/>
  <c r="AC10" i="19"/>
  <c r="AO10" i="19"/>
  <c r="AC6" i="19"/>
  <c r="AO6" i="19"/>
  <c r="AC53" i="19"/>
  <c r="AO53" i="19"/>
  <c r="AC49" i="19"/>
  <c r="AO49" i="19"/>
  <c r="AC45" i="19"/>
  <c r="AO45" i="19"/>
  <c r="AC41" i="19"/>
  <c r="AO41" i="19"/>
  <c r="AC37" i="19"/>
  <c r="AO37" i="19"/>
  <c r="AC33" i="19"/>
  <c r="AO33" i="19"/>
  <c r="AC29" i="19"/>
  <c r="AO29" i="19"/>
  <c r="AC25" i="19"/>
  <c r="AO25" i="19"/>
  <c r="AC21" i="19"/>
  <c r="AO21" i="19"/>
  <c r="AC17" i="19"/>
  <c r="AO17" i="19"/>
  <c r="AC13" i="19"/>
  <c r="AO13" i="19"/>
  <c r="AC9" i="19"/>
  <c r="AO9" i="19"/>
  <c r="BD11" i="19"/>
  <c r="BC8" i="19" s="1"/>
  <c r="C9" i="19"/>
  <c r="A13" i="19" s="1"/>
  <c r="C8" i="19"/>
  <c r="A14" i="19" s="1"/>
  <c r="C7" i="19"/>
  <c r="BF56" i="19"/>
  <c r="BL56" i="19"/>
  <c r="BF52" i="19"/>
  <c r="BL52" i="19"/>
  <c r="BF48" i="19"/>
  <c r="BL48" i="19"/>
  <c r="BF44" i="19"/>
  <c r="BL44" i="19"/>
  <c r="BF40" i="19"/>
  <c r="BL40" i="19"/>
  <c r="BF36" i="19"/>
  <c r="BL36" i="19"/>
  <c r="BF32" i="19"/>
  <c r="BL32" i="19"/>
  <c r="BF28" i="19"/>
  <c r="BL28" i="19"/>
  <c r="BF24" i="19"/>
  <c r="BL24" i="19"/>
  <c r="BF20" i="19"/>
  <c r="BL20" i="19"/>
  <c r="BF16" i="19"/>
  <c r="BL16" i="19"/>
  <c r="BF12" i="19"/>
  <c r="BL12" i="19"/>
  <c r="BF8" i="19"/>
  <c r="BL8" i="19"/>
  <c r="BF55" i="19"/>
  <c r="BL55" i="19"/>
  <c r="BF51" i="19"/>
  <c r="BL51" i="19"/>
  <c r="BF47" i="19"/>
  <c r="BL47" i="19"/>
  <c r="BF43" i="19"/>
  <c r="BL43" i="19"/>
  <c r="BF39" i="19"/>
  <c r="BL39" i="19"/>
  <c r="BF35" i="19"/>
  <c r="BL35" i="19"/>
  <c r="BF31" i="19"/>
  <c r="BL31" i="19"/>
  <c r="BF27" i="19"/>
  <c r="BL27" i="19"/>
  <c r="BF23" i="19"/>
  <c r="BL23" i="19"/>
  <c r="BF19" i="19"/>
  <c r="BL19" i="19"/>
  <c r="BF15" i="19"/>
  <c r="BL15" i="19"/>
  <c r="BF11" i="19"/>
  <c r="BL11" i="19"/>
  <c r="BF7" i="19"/>
  <c r="BL7" i="19"/>
  <c r="BF54" i="19"/>
  <c r="BG54" i="19" s="1"/>
  <c r="BL54" i="19"/>
  <c r="BF50" i="19"/>
  <c r="BG50" i="19" s="1"/>
  <c r="BL50" i="19"/>
  <c r="BF46" i="19"/>
  <c r="BG46" i="19" s="1"/>
  <c r="BL46" i="19"/>
  <c r="BF42" i="19"/>
  <c r="BG42" i="19" s="1"/>
  <c r="BL42" i="19"/>
  <c r="BF38" i="19"/>
  <c r="BG38" i="19" s="1"/>
  <c r="BL38" i="19"/>
  <c r="BF34" i="19"/>
  <c r="BG34" i="19" s="1"/>
  <c r="BL34" i="19"/>
  <c r="BF30" i="19"/>
  <c r="BG30" i="19" s="1"/>
  <c r="BL30" i="19"/>
  <c r="BF26" i="19"/>
  <c r="BG26" i="19" s="1"/>
  <c r="BL26" i="19"/>
  <c r="BF22" i="19"/>
  <c r="BG22" i="19" s="1"/>
  <c r="BL22" i="19"/>
  <c r="BF18" i="19"/>
  <c r="BG18" i="19" s="1"/>
  <c r="BL18" i="19"/>
  <c r="BF14" i="19"/>
  <c r="BG14" i="19" s="1"/>
  <c r="BL14" i="19"/>
  <c r="BF10" i="19"/>
  <c r="BL10" i="19"/>
  <c r="BF6" i="19"/>
  <c r="BL6" i="19"/>
  <c r="BF53" i="19"/>
  <c r="BG53" i="19" s="1"/>
  <c r="BL53" i="19"/>
  <c r="BF49" i="19"/>
  <c r="BG49" i="19" s="1"/>
  <c r="BL49" i="19"/>
  <c r="BF45" i="19"/>
  <c r="BG45" i="19" s="1"/>
  <c r="BL45" i="19"/>
  <c r="BF41" i="19"/>
  <c r="BG41" i="19" s="1"/>
  <c r="BL41" i="19"/>
  <c r="BF37" i="19"/>
  <c r="BG37" i="19" s="1"/>
  <c r="BL37" i="19"/>
  <c r="BF33" i="19"/>
  <c r="BG33" i="19" s="1"/>
  <c r="BL33" i="19"/>
  <c r="BF29" i="19"/>
  <c r="BG29" i="19" s="1"/>
  <c r="BL29" i="19"/>
  <c r="BF25" i="19"/>
  <c r="BG25" i="19" s="1"/>
  <c r="BL25" i="19"/>
  <c r="BF21" i="19"/>
  <c r="BG21" i="19" s="1"/>
  <c r="BL21" i="19"/>
  <c r="BF17" i="19"/>
  <c r="BG17" i="19" s="1"/>
  <c r="BL17" i="19"/>
  <c r="BF13" i="19"/>
  <c r="BG13" i="19" s="1"/>
  <c r="BL13" i="19"/>
  <c r="BF9" i="19"/>
  <c r="BL9" i="19"/>
  <c r="AU29" i="19"/>
  <c r="AU37" i="19"/>
  <c r="AU40" i="19"/>
  <c r="AU41" i="19"/>
  <c r="AU56" i="19"/>
  <c r="AU36" i="19"/>
  <c r="AU50" i="19"/>
  <c r="AU51" i="19"/>
  <c r="AU54" i="19"/>
  <c r="AU18" i="19"/>
  <c r="AU16" i="19"/>
  <c r="AU26" i="19"/>
  <c r="AU12" i="19"/>
  <c r="AU27" i="19"/>
  <c r="AU10" i="19"/>
  <c r="AU11" i="19"/>
  <c r="AU30" i="19"/>
  <c r="AU33" i="19"/>
  <c r="AU15" i="19"/>
  <c r="AU55" i="19"/>
  <c r="AU9" i="19"/>
  <c r="AU44" i="19"/>
  <c r="AU7" i="19"/>
  <c r="AU22" i="19"/>
  <c r="AU25" i="19"/>
  <c r="AU48" i="19"/>
  <c r="AU46" i="19"/>
  <c r="AU52" i="19"/>
  <c r="AU13" i="19"/>
  <c r="AU32" i="19"/>
  <c r="AU14" i="19"/>
  <c r="AU20" i="19"/>
  <c r="AU49" i="19"/>
  <c r="AU28" i="19"/>
  <c r="AU21" i="19"/>
  <c r="AU43" i="19"/>
  <c r="AU35" i="19"/>
  <c r="AU42" i="19"/>
  <c r="AU6" i="19"/>
  <c r="AU39" i="19"/>
  <c r="AU19" i="19"/>
  <c r="AU45" i="19"/>
  <c r="AU23" i="19"/>
  <c r="AU47" i="19"/>
  <c r="AU17" i="19"/>
  <c r="AU38" i="19"/>
  <c r="AU24" i="19"/>
  <c r="AU31" i="19"/>
  <c r="AU53" i="19"/>
  <c r="AU34" i="19"/>
  <c r="AU8" i="19"/>
  <c r="BE62" i="10"/>
  <c r="BM9" i="19" l="1"/>
  <c r="BG9" i="19"/>
  <c r="BG6" i="19"/>
  <c r="BM6" i="19"/>
  <c r="BM11" i="19"/>
  <c r="BG11" i="19"/>
  <c r="BM19" i="19"/>
  <c r="BG19" i="19"/>
  <c r="BM27" i="19"/>
  <c r="BG27" i="19"/>
  <c r="BM35" i="19"/>
  <c r="BG35" i="19"/>
  <c r="BM43" i="19"/>
  <c r="BG43" i="19"/>
  <c r="BM51" i="19"/>
  <c r="BG51" i="19"/>
  <c r="BM8" i="19"/>
  <c r="BG8" i="19"/>
  <c r="BM16" i="19"/>
  <c r="BG16" i="19"/>
  <c r="BM24" i="19"/>
  <c r="BG24" i="19"/>
  <c r="BM32" i="19"/>
  <c r="BG32" i="19"/>
  <c r="BM40" i="19"/>
  <c r="BG40" i="19"/>
  <c r="BM48" i="19"/>
  <c r="BG48" i="19"/>
  <c r="BM56" i="19"/>
  <c r="BG56" i="19"/>
  <c r="BM10" i="19"/>
  <c r="BG10" i="19"/>
  <c r="BM7" i="19"/>
  <c r="BG7" i="19"/>
  <c r="BM15" i="19"/>
  <c r="BG15" i="19"/>
  <c r="BM23" i="19"/>
  <c r="BG23" i="19"/>
  <c r="BM31" i="19"/>
  <c r="BG31" i="19"/>
  <c r="BM39" i="19"/>
  <c r="BG39" i="19"/>
  <c r="BM47" i="19"/>
  <c r="BG47" i="19"/>
  <c r="BM55" i="19"/>
  <c r="BG55" i="19"/>
  <c r="BM12" i="19"/>
  <c r="BG12" i="19"/>
  <c r="BM20" i="19"/>
  <c r="BG20" i="19"/>
  <c r="BM28" i="19"/>
  <c r="BG28" i="19"/>
  <c r="BM36" i="19"/>
  <c r="BG36" i="19"/>
  <c r="BM44" i="19"/>
  <c r="BG44" i="19"/>
  <c r="BM52" i="19"/>
  <c r="BG52" i="19"/>
  <c r="BC10" i="19"/>
  <c r="BC9" i="19"/>
  <c r="BM38" i="19"/>
  <c r="BM25" i="19"/>
  <c r="BM41" i="19"/>
  <c r="BM22" i="19"/>
  <c r="BM54" i="19"/>
  <c r="BM17" i="19"/>
  <c r="BM33" i="19"/>
  <c r="BM49" i="19"/>
  <c r="BM14" i="19"/>
  <c r="BM30" i="19"/>
  <c r="BM46" i="19"/>
  <c r="BM13" i="19"/>
  <c r="BM21" i="19"/>
  <c r="BM29" i="19"/>
  <c r="BM37" i="19"/>
  <c r="BM45" i="19"/>
  <c r="BM53" i="19"/>
  <c r="BM18" i="19"/>
  <c r="BM26" i="19"/>
  <c r="BM34" i="19"/>
  <c r="BM42" i="19"/>
  <c r="BM50" i="19"/>
  <c r="AT26" i="19"/>
  <c r="AT33" i="19"/>
  <c r="AT41" i="19"/>
  <c r="AT36" i="19"/>
  <c r="AT45" i="19"/>
  <c r="AT42" i="19"/>
  <c r="AT9" i="19"/>
  <c r="AT54" i="19"/>
  <c r="AT29" i="19"/>
  <c r="AT52" i="19"/>
  <c r="AT16" i="19"/>
  <c r="AT31" i="19"/>
  <c r="AT23" i="19"/>
  <c r="AT19" i="19"/>
  <c r="AT21" i="19"/>
  <c r="AT30" i="19"/>
  <c r="AT18" i="19"/>
  <c r="AT40" i="19"/>
  <c r="AT37" i="19"/>
  <c r="AT49" i="19"/>
  <c r="AT7" i="19"/>
  <c r="AT51" i="19"/>
  <c r="AT6" i="19"/>
  <c r="AT50" i="19"/>
  <c r="AT43" i="19"/>
  <c r="AT48" i="19"/>
  <c r="AT55" i="19"/>
  <c r="AT12" i="19"/>
  <c r="AT22" i="19"/>
  <c r="AT20" i="19"/>
  <c r="AT10" i="19"/>
  <c r="AT46" i="19"/>
  <c r="AT56" i="19"/>
  <c r="AT17" i="19"/>
  <c r="AT28" i="19"/>
  <c r="AT14" i="19"/>
  <c r="AT44" i="19"/>
  <c r="AT39" i="19"/>
  <c r="AT34" i="19"/>
  <c r="AT27" i="19"/>
  <c r="AT35" i="19"/>
  <c r="AT32" i="19"/>
  <c r="AT15" i="19"/>
  <c r="AT53" i="19"/>
  <c r="AT11" i="19"/>
  <c r="AT8" i="19"/>
  <c r="AT25" i="19"/>
  <c r="AT38" i="19"/>
  <c r="AT13" i="19"/>
  <c r="AT47" i="19"/>
  <c r="AT24" i="19"/>
  <c r="BC14" i="19" l="1"/>
  <c r="BC13" i="19"/>
  <c r="J6" i="19"/>
  <c r="J49" i="19"/>
  <c r="J41" i="19"/>
  <c r="J33" i="19"/>
  <c r="J25" i="19"/>
  <c r="J17" i="19"/>
  <c r="J9" i="19"/>
  <c r="J47" i="19"/>
  <c r="J31" i="19"/>
  <c r="J11" i="19"/>
  <c r="J48" i="19"/>
  <c r="J32" i="19"/>
  <c r="J16" i="19"/>
  <c r="J8" i="19"/>
  <c r="J10" i="19"/>
  <c r="J55" i="19"/>
  <c r="J23" i="19"/>
  <c r="J34" i="19"/>
  <c r="J51" i="19"/>
  <c r="J35" i="19"/>
  <c r="J19" i="19"/>
  <c r="J7" i="19"/>
  <c r="J46" i="19"/>
  <c r="J26" i="19"/>
  <c r="J18" i="19"/>
  <c r="J42" i="19"/>
  <c r="J30" i="19"/>
  <c r="J56" i="19"/>
  <c r="J40" i="19"/>
  <c r="J24" i="19"/>
  <c r="J43" i="19"/>
  <c r="J27" i="19"/>
  <c r="J15" i="19"/>
  <c r="J53" i="19"/>
  <c r="J45" i="19"/>
  <c r="J37" i="19"/>
  <c r="J29" i="19"/>
  <c r="J21" i="19"/>
  <c r="J13" i="19"/>
  <c r="J52" i="19"/>
  <c r="J36" i="19"/>
  <c r="J20" i="19"/>
  <c r="J54" i="19"/>
  <c r="J38" i="19"/>
  <c r="J22" i="19"/>
  <c r="J39" i="19"/>
  <c r="J50" i="19"/>
  <c r="J14" i="19"/>
  <c r="J44" i="19"/>
  <c r="J28" i="19"/>
  <c r="J12" i="19"/>
  <c r="O55" i="19" l="1"/>
  <c r="N55" i="19" s="1"/>
  <c r="O54" i="19"/>
  <c r="N54" i="19" s="1"/>
  <c r="O53" i="19"/>
  <c r="N53" i="19" s="1"/>
  <c r="O49" i="19"/>
  <c r="N49" i="19" s="1"/>
  <c r="O45" i="19"/>
  <c r="N45" i="19" s="1"/>
  <c r="O41" i="19"/>
  <c r="N41" i="19" s="1"/>
  <c r="O37" i="19"/>
  <c r="N37" i="19" s="1"/>
  <c r="O33" i="19"/>
  <c r="N33" i="19" s="1"/>
  <c r="O29" i="19"/>
  <c r="N29" i="19" s="1"/>
  <c r="O25" i="19"/>
  <c r="N25" i="19" s="1"/>
  <c r="O21" i="19"/>
  <c r="N21" i="19" s="1"/>
  <c r="O17" i="19"/>
  <c r="N17" i="19" s="1"/>
  <c r="O13" i="19"/>
  <c r="N13" i="19" s="1"/>
  <c r="O9" i="19"/>
  <c r="N9" i="19" s="1"/>
  <c r="O52" i="19"/>
  <c r="N52" i="19" s="1"/>
  <c r="O48" i="19"/>
  <c r="N48" i="19" s="1"/>
  <c r="O44" i="19"/>
  <c r="N44" i="19" s="1"/>
  <c r="O40" i="19"/>
  <c r="N40" i="19" s="1"/>
  <c r="O36" i="19"/>
  <c r="N36" i="19" s="1"/>
  <c r="O32" i="19"/>
  <c r="N32" i="19" s="1"/>
  <c r="O28" i="19"/>
  <c r="N28" i="19" s="1"/>
  <c r="O24" i="19"/>
  <c r="N24" i="19" s="1"/>
  <c r="O20" i="19"/>
  <c r="N20" i="19" s="1"/>
  <c r="O16" i="19"/>
  <c r="N16" i="19" s="1"/>
  <c r="O12" i="19"/>
  <c r="N12" i="19" s="1"/>
  <c r="O8" i="19"/>
  <c r="N8" i="19" s="1"/>
  <c r="O51" i="19"/>
  <c r="N51" i="19" s="1"/>
  <c r="O47" i="19"/>
  <c r="N47" i="19" s="1"/>
  <c r="O43" i="19"/>
  <c r="N43" i="19" s="1"/>
  <c r="O39" i="19"/>
  <c r="N39" i="19" s="1"/>
  <c r="O35" i="19"/>
  <c r="N35" i="19" s="1"/>
  <c r="O31" i="19"/>
  <c r="N31" i="19" s="1"/>
  <c r="O27" i="19"/>
  <c r="N27" i="19" s="1"/>
  <c r="O23" i="19"/>
  <c r="N23" i="19" s="1"/>
  <c r="O19" i="19"/>
  <c r="N19" i="19" s="1"/>
  <c r="O15" i="19"/>
  <c r="N15" i="19" s="1"/>
  <c r="O11" i="19"/>
  <c r="N11" i="19" s="1"/>
  <c r="O7" i="19"/>
  <c r="N7" i="19" s="1"/>
  <c r="O50" i="19"/>
  <c r="N50" i="19" s="1"/>
  <c r="O46" i="19"/>
  <c r="N46" i="19" s="1"/>
  <c r="O42" i="19"/>
  <c r="N42" i="19" s="1"/>
  <c r="O38" i="19"/>
  <c r="N38" i="19" s="1"/>
  <c r="O34" i="19"/>
  <c r="N34" i="19" s="1"/>
  <c r="O30" i="19"/>
  <c r="N30" i="19" s="1"/>
  <c r="O26" i="19"/>
  <c r="N26" i="19" s="1"/>
  <c r="O22" i="19"/>
  <c r="N22" i="19" s="1"/>
  <c r="O18" i="19"/>
  <c r="N18" i="19" s="1"/>
  <c r="O14" i="19"/>
  <c r="N14" i="19" s="1"/>
  <c r="O10" i="19"/>
  <c r="N10" i="19" s="1"/>
  <c r="O6" i="19"/>
  <c r="N6" i="19" s="1"/>
  <c r="O56" i="19"/>
  <c r="N56" i="19" s="1"/>
  <c r="BD14" i="19"/>
  <c r="BD13" i="19"/>
  <c r="BC15" i="19"/>
  <c r="AD10" i="19"/>
  <c r="AD42" i="19"/>
  <c r="AD24" i="19"/>
  <c r="AD55" i="19"/>
  <c r="AD38" i="19"/>
  <c r="AD12" i="19"/>
  <c r="AD44" i="19"/>
  <c r="AD35" i="19"/>
  <c r="AD21" i="19"/>
  <c r="AD56" i="19"/>
  <c r="AD9" i="19"/>
  <c r="AD34" i="19"/>
  <c r="AD8" i="19"/>
  <c r="AD36" i="19"/>
  <c r="AD15" i="19"/>
  <c r="AD31" i="19"/>
  <c r="AD46" i="19"/>
  <c r="AD17" i="19"/>
  <c r="AD52" i="19"/>
  <c r="AD47" i="19"/>
  <c r="AD33" i="19"/>
  <c r="AD50" i="19"/>
  <c r="AD37" i="19"/>
  <c r="AD18" i="19"/>
  <c r="AD49" i="19"/>
  <c r="AD32" i="19"/>
  <c r="AD14" i="19"/>
  <c r="AD45" i="19"/>
  <c r="AD20" i="19"/>
  <c r="AD51" i="19"/>
  <c r="AD23" i="19"/>
  <c r="AD39" i="19"/>
  <c r="AD54" i="19"/>
  <c r="AD25" i="19"/>
  <c r="AD41" i="19"/>
  <c r="AD16" i="19"/>
  <c r="AD30" i="19"/>
  <c r="AD19" i="19"/>
  <c r="AD7" i="19"/>
  <c r="AD26" i="19"/>
  <c r="AD6" i="19"/>
  <c r="AD40" i="19"/>
  <c r="AD22" i="19"/>
  <c r="AD53" i="19"/>
  <c r="AD28" i="19"/>
  <c r="AD11" i="19"/>
  <c r="AD27" i="19"/>
  <c r="AD43" i="19"/>
  <c r="AD13" i="19"/>
  <c r="AD29" i="19"/>
  <c r="AD48" i="19"/>
  <c r="AG10" i="19" l="1"/>
  <c r="AF10" i="19" s="1"/>
  <c r="AG14" i="19"/>
  <c r="AF14" i="19" s="1"/>
  <c r="AG18" i="19"/>
  <c r="AF18" i="19" s="1"/>
  <c r="AG22" i="19"/>
  <c r="AF22" i="19" s="1"/>
  <c r="AG26" i="19"/>
  <c r="AF26" i="19" s="1"/>
  <c r="AG30" i="19"/>
  <c r="AF30" i="19" s="1"/>
  <c r="AG34" i="19"/>
  <c r="AF34" i="19" s="1"/>
  <c r="AG38" i="19"/>
  <c r="AF38" i="19" s="1"/>
  <c r="AG42" i="19"/>
  <c r="AF42" i="19" s="1"/>
  <c r="AG46" i="19"/>
  <c r="AF46" i="19" s="1"/>
  <c r="AG50" i="19"/>
  <c r="AF50" i="19" s="1"/>
  <c r="AG54" i="19"/>
  <c r="AF54" i="19" s="1"/>
  <c r="AG7" i="19"/>
  <c r="AF7" i="19" s="1"/>
  <c r="AG11" i="19"/>
  <c r="AF11" i="19" s="1"/>
  <c r="AG15" i="19"/>
  <c r="AF15" i="19" s="1"/>
  <c r="AG19" i="19"/>
  <c r="AF19" i="19" s="1"/>
  <c r="AG23" i="19"/>
  <c r="AF23" i="19" s="1"/>
  <c r="AG27" i="19"/>
  <c r="AF27" i="19" s="1"/>
  <c r="AG31" i="19"/>
  <c r="AF31" i="19" s="1"/>
  <c r="AG35" i="19"/>
  <c r="AF35" i="19" s="1"/>
  <c r="AG39" i="19"/>
  <c r="AF39" i="19" s="1"/>
  <c r="AG43" i="19"/>
  <c r="AF43" i="19" s="1"/>
  <c r="AG47" i="19"/>
  <c r="AF47" i="19" s="1"/>
  <c r="AG51" i="19"/>
  <c r="AF51" i="19" s="1"/>
  <c r="AG55" i="19"/>
  <c r="AF55" i="19" s="1"/>
  <c r="AG6" i="19"/>
  <c r="AF6" i="19" s="1"/>
  <c r="AG12" i="19"/>
  <c r="AF12" i="19" s="1"/>
  <c r="AG16" i="19"/>
  <c r="AF16" i="19" s="1"/>
  <c r="AG20" i="19"/>
  <c r="AF20" i="19" s="1"/>
  <c r="AG24" i="19"/>
  <c r="AF24" i="19" s="1"/>
  <c r="AG28" i="19"/>
  <c r="AF28" i="19" s="1"/>
  <c r="AG32" i="19"/>
  <c r="AF32" i="19" s="1"/>
  <c r="AG36" i="19"/>
  <c r="AF36" i="19" s="1"/>
  <c r="AG40" i="19"/>
  <c r="AF40" i="19" s="1"/>
  <c r="AG44" i="19"/>
  <c r="AF44" i="19" s="1"/>
  <c r="AG48" i="19"/>
  <c r="AF48" i="19" s="1"/>
  <c r="AG52" i="19"/>
  <c r="AF52" i="19" s="1"/>
  <c r="AG56" i="19"/>
  <c r="AF56" i="19" s="1"/>
  <c r="AG9" i="19"/>
  <c r="AF9" i="19" s="1"/>
  <c r="AG25" i="19"/>
  <c r="AF25" i="19" s="1"/>
  <c r="AG41" i="19"/>
  <c r="AF41" i="19" s="1"/>
  <c r="AG8" i="19"/>
  <c r="AF8" i="19" s="1"/>
  <c r="AG13" i="19"/>
  <c r="AF13" i="19" s="1"/>
  <c r="AG29" i="19"/>
  <c r="AF29" i="19" s="1"/>
  <c r="AG45" i="19"/>
  <c r="AF45" i="19" s="1"/>
  <c r="AG17" i="19"/>
  <c r="AF17" i="19" s="1"/>
  <c r="AG33" i="19"/>
  <c r="AF33" i="19" s="1"/>
  <c r="AG49" i="19"/>
  <c r="AF49" i="19" s="1"/>
  <c r="AG21" i="19"/>
  <c r="AF21" i="19" s="1"/>
  <c r="AG37" i="19"/>
  <c r="AF37" i="19" s="1"/>
  <c r="AG53" i="19"/>
  <c r="AF53" i="19" s="1"/>
  <c r="G19" i="4"/>
  <c r="Q56" i="19" l="1"/>
  <c r="Q52" i="19"/>
  <c r="Q48" i="19"/>
  <c r="Q44" i="19"/>
  <c r="Q40" i="19"/>
  <c r="Q36" i="19"/>
  <c r="Q32" i="19"/>
  <c r="Q28" i="19"/>
  <c r="Q24" i="19"/>
  <c r="Q20" i="19"/>
  <c r="Q16" i="19"/>
  <c r="Q12" i="19"/>
  <c r="Q8" i="19"/>
  <c r="Q55" i="19"/>
  <c r="Q51" i="19"/>
  <c r="Q47" i="19"/>
  <c r="Q43" i="19"/>
  <c r="Q39" i="19"/>
  <c r="Q35" i="19"/>
  <c r="Q31" i="19"/>
  <c r="Q27" i="19"/>
  <c r="Q23" i="19"/>
  <c r="Q19" i="19"/>
  <c r="Q15" i="19"/>
  <c r="Q11" i="19"/>
  <c r="Q7" i="19"/>
  <c r="Q54" i="19"/>
  <c r="Q46" i="19"/>
  <c r="Q38" i="19"/>
  <c r="Q30" i="19"/>
  <c r="Q22" i="19"/>
  <c r="Q14" i="19"/>
  <c r="Q6" i="19"/>
  <c r="Q53" i="19"/>
  <c r="Q45" i="19"/>
  <c r="Q37" i="19"/>
  <c r="Q29" i="19"/>
  <c r="Q21" i="19"/>
  <c r="Q13" i="19"/>
  <c r="Q50" i="19"/>
  <c r="Q42" i="19"/>
  <c r="Q34" i="19"/>
  <c r="Q26" i="19"/>
  <c r="Q18" i="19"/>
  <c r="Q10" i="19"/>
  <c r="Q25" i="19"/>
  <c r="Q49" i="19"/>
  <c r="Q17" i="19"/>
  <c r="Q41" i="19"/>
  <c r="Q9" i="19"/>
  <c r="Q33" i="19"/>
  <c r="R23" i="19" l="1"/>
  <c r="R26" i="19"/>
  <c r="R49" i="19"/>
  <c r="R27" i="19"/>
  <c r="R40" i="19"/>
  <c r="R8" i="19"/>
  <c r="R10" i="19"/>
  <c r="R17" i="19"/>
  <c r="R54" i="19"/>
  <c r="R36" i="19"/>
  <c r="R28" i="19"/>
  <c r="R20" i="19"/>
  <c r="R47" i="19"/>
  <c r="R19" i="19"/>
  <c r="R56" i="19"/>
  <c r="R32" i="19"/>
  <c r="R44" i="19"/>
  <c r="R15" i="19"/>
  <c r="R38" i="19"/>
  <c r="R22" i="19"/>
  <c r="R45" i="19"/>
  <c r="R29" i="19"/>
  <c r="R13" i="19"/>
  <c r="R50" i="19"/>
  <c r="R33" i="19"/>
  <c r="R43" i="19"/>
  <c r="R42" i="19"/>
  <c r="R11" i="19"/>
  <c r="R51" i="19"/>
  <c r="R24" i="19"/>
  <c r="R39" i="19"/>
  <c r="R34" i="19"/>
  <c r="R18" i="19"/>
  <c r="R7" i="19"/>
  <c r="R41" i="19"/>
  <c r="R25" i="19"/>
  <c r="R9" i="19"/>
  <c r="R48" i="19"/>
  <c r="R52" i="19"/>
  <c r="R12" i="19"/>
  <c r="R6" i="19"/>
  <c r="R35" i="19"/>
  <c r="R46" i="19"/>
  <c r="R16" i="19"/>
  <c r="R55" i="19"/>
  <c r="R31" i="19"/>
  <c r="R30" i="19"/>
  <c r="R14" i="19"/>
  <c r="R53" i="19"/>
  <c r="R37" i="19"/>
  <c r="R21" i="19"/>
  <c r="P7" i="19"/>
  <c r="P36" i="19"/>
  <c r="P17" i="19"/>
  <c r="P33" i="19"/>
  <c r="P49" i="19"/>
  <c r="P40" i="19"/>
  <c r="P18" i="19"/>
  <c r="P34" i="19"/>
  <c r="P50" i="19"/>
  <c r="P32" i="19"/>
  <c r="P31" i="19"/>
  <c r="P47" i="19"/>
  <c r="P48" i="19"/>
  <c r="P21" i="19"/>
  <c r="P37" i="19"/>
  <c r="P53" i="19"/>
  <c r="P44" i="19"/>
  <c r="P22" i="19"/>
  <c r="P38" i="19"/>
  <c r="P54" i="19"/>
  <c r="P52" i="19"/>
  <c r="P19" i="19"/>
  <c r="P35" i="19"/>
  <c r="P51" i="19"/>
  <c r="P9" i="19"/>
  <c r="P25" i="19"/>
  <c r="P41" i="19"/>
  <c r="P16" i="19"/>
  <c r="P10" i="19"/>
  <c r="P26" i="19"/>
  <c r="P42" i="19"/>
  <c r="P12" i="19"/>
  <c r="P23" i="19"/>
  <c r="P39" i="19"/>
  <c r="P55" i="19"/>
  <c r="P24" i="19"/>
  <c r="P13" i="19"/>
  <c r="P29" i="19"/>
  <c r="P45" i="19"/>
  <c r="P28" i="19"/>
  <c r="P14" i="19"/>
  <c r="P30" i="19"/>
  <c r="P46" i="19"/>
  <c r="P20" i="19"/>
  <c r="P11" i="19"/>
  <c r="P27" i="19"/>
  <c r="P43" i="19"/>
  <c r="P56" i="19"/>
  <c r="P6" i="19"/>
  <c r="X10" i="19" l="1"/>
  <c r="X14" i="19"/>
  <c r="X18" i="19"/>
  <c r="X22" i="19"/>
  <c r="X26" i="19"/>
  <c r="X30" i="19"/>
  <c r="X34" i="19"/>
  <c r="X38" i="19"/>
  <c r="X42" i="19"/>
  <c r="X46" i="19"/>
  <c r="X50" i="19"/>
  <c r="X54" i="19"/>
  <c r="X6" i="19"/>
  <c r="X11" i="19"/>
  <c r="X15" i="19"/>
  <c r="X19" i="19"/>
  <c r="X23" i="19"/>
  <c r="X27" i="19"/>
  <c r="X31" i="19"/>
  <c r="X35" i="19"/>
  <c r="X39" i="19"/>
  <c r="X43" i="19"/>
  <c r="X47" i="19"/>
  <c r="X51" i="19"/>
  <c r="X55" i="19"/>
  <c r="X8" i="19"/>
  <c r="X12" i="19"/>
  <c r="X16" i="19"/>
  <c r="X20" i="19"/>
  <c r="X24" i="19"/>
  <c r="X28" i="19"/>
  <c r="X32" i="19"/>
  <c r="X36" i="19"/>
  <c r="X40" i="19"/>
  <c r="X44" i="19"/>
  <c r="X48" i="19"/>
  <c r="X52" i="19"/>
  <c r="X56" i="19"/>
  <c r="X9" i="19"/>
  <c r="X13" i="19"/>
  <c r="X17" i="19"/>
  <c r="X21" i="19"/>
  <c r="X25" i="19"/>
  <c r="X29" i="19"/>
  <c r="X33" i="19"/>
  <c r="X37" i="19"/>
  <c r="X41" i="19"/>
  <c r="X45" i="19"/>
  <c r="X49" i="19"/>
  <c r="X53" i="19"/>
  <c r="X7" i="19"/>
  <c r="U8" i="19"/>
  <c r="T8" i="19" s="1"/>
  <c r="P8" i="19"/>
  <c r="U10" i="19"/>
  <c r="T10" i="19" s="1"/>
  <c r="U11" i="19"/>
  <c r="T11" i="19" s="1"/>
  <c r="P15" i="19"/>
  <c r="U7" i="19"/>
  <c r="T7" i="19" s="1"/>
  <c r="T20" i="19" l="1"/>
  <c r="U20" i="19" s="1"/>
  <c r="T19" i="19"/>
  <c r="U19" i="19" s="1"/>
  <c r="T15" i="19"/>
  <c r="U15" i="19" s="1"/>
  <c r="T18" i="19"/>
  <c r="U18" i="19" s="1"/>
  <c r="T16" i="19"/>
  <c r="U16" i="19" s="1"/>
  <c r="T17" i="19"/>
  <c r="U17" i="19" s="1"/>
  <c r="W55" i="19" l="1"/>
  <c r="W53" i="19"/>
  <c r="W51" i="19"/>
  <c r="W49" i="19"/>
  <c r="W47" i="19"/>
  <c r="W45" i="19"/>
  <c r="W43" i="19"/>
  <c r="W41" i="19"/>
  <c r="W39" i="19"/>
  <c r="W37" i="19"/>
  <c r="W35" i="19"/>
  <c r="W33" i="19"/>
  <c r="W31" i="19"/>
  <c r="W29" i="19"/>
  <c r="W27" i="19"/>
  <c r="W25" i="19"/>
  <c r="W23" i="19"/>
  <c r="W21" i="19"/>
  <c r="W19" i="19"/>
  <c r="W17" i="19"/>
  <c r="W15" i="19"/>
  <c r="W13" i="19"/>
  <c r="W11" i="19"/>
  <c r="W9" i="19"/>
  <c r="W56" i="19"/>
  <c r="W54" i="19"/>
  <c r="W52" i="19"/>
  <c r="W50" i="19"/>
  <c r="W48" i="19"/>
  <c r="W46" i="19"/>
  <c r="W44" i="19"/>
  <c r="W42" i="19"/>
  <c r="W40" i="19"/>
  <c r="W38" i="19"/>
  <c r="W36" i="19"/>
  <c r="W28" i="19"/>
  <c r="W20" i="19"/>
  <c r="W12" i="19"/>
  <c r="W34" i="19"/>
  <c r="W26" i="19"/>
  <c r="W18" i="19"/>
  <c r="W10" i="19"/>
  <c r="W32" i="19"/>
  <c r="W24" i="19"/>
  <c r="W16" i="19"/>
  <c r="W8" i="19"/>
  <c r="W30" i="19"/>
  <c r="W22" i="19"/>
  <c r="W14" i="19"/>
  <c r="W7" i="19"/>
  <c r="W6" i="19" l="1"/>
  <c r="BC17" i="19" s="1"/>
  <c r="BB17" i="19" s="1"/>
  <c r="AA11" i="19"/>
  <c r="Z11" i="19" s="1"/>
  <c r="AA8" i="19"/>
  <c r="Z8" i="19" s="1"/>
  <c r="AA10" i="19"/>
  <c r="Z10" i="19" s="1"/>
  <c r="AA7" i="19"/>
  <c r="BB18" i="19" l="1"/>
  <c r="D33" i="20" s="1"/>
  <c r="Z7" i="19"/>
  <c r="BO8" i="19"/>
  <c r="BN8" i="19" s="1"/>
  <c r="BI7" i="19"/>
  <c r="BH7" i="19" s="1"/>
  <c r="BO9" i="19"/>
  <c r="BN9" i="19" s="1"/>
  <c r="BO7" i="19"/>
  <c r="BN7" i="19" s="1"/>
  <c r="BI9" i="19"/>
  <c r="BH9" i="19" s="1"/>
  <c r="BO10" i="19"/>
  <c r="BP10" i="19" s="1"/>
  <c r="BO6" i="19"/>
  <c r="BP6" i="19" s="1"/>
  <c r="BI8" i="19"/>
  <c r="BH8" i="19" s="1"/>
  <c r="AX8" i="19"/>
  <c r="AW8" i="19" s="1"/>
  <c r="AZ8" i="19" s="1"/>
  <c r="AX11" i="19"/>
  <c r="AW11" i="19" s="1"/>
  <c r="AZ11" i="19" s="1"/>
  <c r="BI10" i="19"/>
  <c r="BH10" i="19" s="1"/>
  <c r="BI6" i="19"/>
  <c r="BJ6" i="19" s="1"/>
  <c r="AX7" i="19"/>
  <c r="AW7" i="19" s="1"/>
  <c r="AZ7" i="19" s="1"/>
  <c r="AX10" i="19"/>
  <c r="AW10" i="19" s="1"/>
  <c r="AZ10" i="19" s="1"/>
  <c r="BP8" i="19" l="1"/>
  <c r="BP9" i="19"/>
  <c r="AM9" i="19"/>
  <c r="AI9" i="19" s="1"/>
  <c r="AM8" i="19"/>
  <c r="AI8" i="19" s="1"/>
  <c r="BH6" i="19"/>
  <c r="AM11" i="19"/>
  <c r="AI11" i="19" s="1"/>
  <c r="BJ8" i="19"/>
  <c r="AM12" i="19"/>
  <c r="AI12" i="19" s="1"/>
  <c r="BO17" i="19"/>
  <c r="N33" i="20" s="1"/>
  <c r="BI17" i="19"/>
  <c r="J33" i="20" s="1"/>
  <c r="BN6" i="19"/>
  <c r="BJ10" i="19"/>
  <c r="BJ9" i="19"/>
  <c r="BP7" i="19"/>
  <c r="BJ7" i="19"/>
  <c r="BN10" i="19"/>
  <c r="AK8" i="19" l="1"/>
  <c r="AJ8" i="19"/>
  <c r="AK11" i="19"/>
  <c r="AJ11" i="19"/>
  <c r="AK12" i="19"/>
  <c r="AJ12" i="19"/>
  <c r="AK9" i="19"/>
  <c r="AJ9" i="19"/>
</calcChain>
</file>

<file path=xl/sharedStrings.xml><?xml version="1.0" encoding="utf-8"?>
<sst xmlns="http://schemas.openxmlformats.org/spreadsheetml/2006/main" count="16964" uniqueCount="176">
  <si>
    <t>Table 1.  State-to-State Migration Flows*: 2012</t>
  </si>
  <si>
    <t>Dataset: 2012 American Community Survey 1-Year Estimates</t>
  </si>
  <si>
    <t>Universe: Population 1 year and over</t>
  </si>
  <si>
    <t>Source: http://www.census.gov/hhes/migration/files/acs/st-to-st/State_to_State_Migrations_Table_2012.xls</t>
  </si>
  <si>
    <t>Current residence in --</t>
  </si>
  <si>
    <t>Population 1 year and over</t>
  </si>
  <si>
    <t>Same residence 1 year ago</t>
  </si>
  <si>
    <t>Different residence, same state 1 year ago</t>
  </si>
  <si>
    <t>Alabama</t>
  </si>
  <si>
    <t>Alaska</t>
  </si>
  <si>
    <t>Arizona</t>
  </si>
  <si>
    <t>Arkansas</t>
  </si>
  <si>
    <t>California</t>
  </si>
  <si>
    <t>Colorado</t>
  </si>
  <si>
    <t>Connecticut</t>
  </si>
  <si>
    <t>Delaware</t>
  </si>
  <si>
    <t xml:space="preserve">District of Columbia </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</si>
  <si>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</si>
  <si>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</si>
  <si>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</si>
  <si>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</si>
  <si>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</si>
  <si>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</si>
  <si>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</si>
  <si>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</si>
  <si>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</si>
  <si>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</si>
  <si>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</si>
  <si>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</si>
  <si>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</si>
  <si>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</si>
  <si>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</si>
  <si>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</si>
  <si>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</si>
  <si>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</si>
  <si>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</si>
  <si>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</si>
  <si>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</si>
  <si>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</si>
  <si>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</si>
  <si>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</si>
  <si>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</si>
  <si>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</si>
  <si>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</si>
  <si>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</si>
  <si>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</si>
  <si>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</si>
  <si>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</si>
  <si>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</si>
  <si>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</si>
  <si>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</si>
  <si>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</si>
  <si>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</si>
  <si>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</si>
  <si>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</si>
  <si>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</si>
  <si>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</si>
  <si>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</si>
  <si>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</si>
  <si>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Estimate</t>
  </si>
  <si>
    <t>N/A</t>
  </si>
  <si>
    <t>Puerto Rico</t>
  </si>
  <si>
    <t>United States</t>
  </si>
  <si>
    <t>State of Residence Last year (Estimate)</t>
  </si>
  <si>
    <t>TOTAL</t>
  </si>
  <si>
    <t>Dataset: 2011 American Community Survey 1-Year Estimates</t>
  </si>
  <si>
    <t>Source: http://www.census.gov/hhes/migration/files/acs/st-to-st/State_to_State_Migrations_Table_2011.xls</t>
  </si>
  <si>
    <t>Table 2  State-to-State Migration Flows*: 2011</t>
  </si>
  <si>
    <t>ESTIMATES</t>
  </si>
  <si>
    <t>Table 3  State-to-State Migration Flows*: 2010</t>
  </si>
  <si>
    <t>Dataset: 2010 American Community Survey 1-Year Estimates</t>
  </si>
  <si>
    <t>Source: http://www.census.gov/hhes/migration/files/acs/st-to-st/State_to_State_Migrations_Table_2010.xls</t>
  </si>
  <si>
    <t>Contest Rules</t>
  </si>
  <si>
    <t>Excel Datavis Contest - Chandoo.org - 2014</t>
  </si>
  <si>
    <t>Help us understand state to state migration trends and interesting facts</t>
  </si>
  <si>
    <t>Use any standard Excel feature (no add-ins, no Power Pivot etc.)</t>
  </si>
  <si>
    <t>You can add additional demographic or economic data as long as,</t>
  </si>
  <si>
    <t>You use publicly available data sources</t>
  </si>
  <si>
    <t>You provide links to the data sources and credit them</t>
  </si>
  <si>
    <t>Examples: Percaptia income, weather or living conditions</t>
  </si>
  <si>
    <t xml:space="preserve">You may ignore the Margin of Error data (provided in extreme right in the data tables). </t>
  </si>
  <si>
    <t>Important Dates</t>
  </si>
  <si>
    <t>Contest start date</t>
  </si>
  <si>
    <t>9th of April, 2014</t>
  </si>
  <si>
    <t>Last date for submission</t>
  </si>
  <si>
    <t>20th of April, 2014</t>
  </si>
  <si>
    <t>How to submit your entry?</t>
  </si>
  <si>
    <t>Email</t>
  </si>
  <si>
    <t>Send to: chandoo.d@gmail.com</t>
  </si>
  <si>
    <t>Subject: Datavis contest 2014</t>
  </si>
  <si>
    <t>Include: Your workbook, Your name, Email Address &amp; Version of Excel used to make it</t>
  </si>
  <si>
    <t>Facebook</t>
  </si>
  <si>
    <t>Send your entry as a message (with workbook as attachment)</t>
  </si>
  <si>
    <t>Join chandoo.org fan page (Click here)</t>
  </si>
  <si>
    <t>What do you get?</t>
  </si>
  <si>
    <t>First prize</t>
  </si>
  <si>
    <t>iPad (Latest version) 16 GB</t>
  </si>
  <si>
    <t>Second prize</t>
  </si>
  <si>
    <t>iPad Mini (latest version) 16 GB</t>
  </si>
  <si>
    <t>Third prize (2 nos)</t>
  </si>
  <si>
    <t>Samsung Galaxy Tab 3</t>
  </si>
  <si>
    <t>Fine Print</t>
  </si>
  <si>
    <t>How winners are selected</t>
  </si>
  <si>
    <t>Winners will be selected by voting and a panel of judges (to be revealed). If there is a tie, Judges' decision will be given more weightage.</t>
  </si>
  <si>
    <t>Prizes will be delivered thru Amazon.com. If you are located in a country where shipping Amazon goods is not possible (or prohibitively expensive) you will be offered a choice of either getting money payment or purchase from a local website.
You also agree that Chandoo.org reserves the right to showcase your files, share them, use them in courses &amp; training programs or any other publication as deemed fit. You agree to share the copy-right of your workbook with Chandoo.org indefinetly for no compensation.
Chandoo.org may get in touch with you if we need any clarifications or we are unable to use your file.
Chandoo.org reserves the right to disqualify a contest entry based on sole discretion.</t>
  </si>
  <si>
    <t>You may submit more than one entry. For voting &amp; selecting winners only 1 entry from each individual is considered.</t>
  </si>
  <si>
    <t>You can use Macros &amp; VBA to add interaction to charts. (Code must be commented clearly and sources should be credited)</t>
  </si>
  <si>
    <t>Make a dashboard or set of charts.</t>
  </si>
  <si>
    <t>For updates on rules, dates &amp; policies, please click below link:</t>
  </si>
  <si>
    <t>http://chandoo.org/wp/2014/04/09/visualize-state-migration-contest/</t>
  </si>
  <si>
    <t>Number</t>
  </si>
  <si>
    <t>Year</t>
  </si>
  <si>
    <t>Residence</t>
  </si>
  <si>
    <t>Residence previous year</t>
  </si>
  <si>
    <t>Migration</t>
  </si>
  <si>
    <t>Total</t>
  </si>
  <si>
    <t>States</t>
  </si>
  <si>
    <t>ABS</t>
  </si>
  <si>
    <t>Most stables</t>
  </si>
  <si>
    <t>As read in the website, Puerto Rico was eliminated from the analysis</t>
  </si>
  <si>
    <t>Net migration</t>
  </si>
  <si>
    <t>Alphabetical data</t>
  </si>
  <si>
    <t>Total movements</t>
  </si>
  <si>
    <t>All Data</t>
  </si>
  <si>
    <t>Active table</t>
  </si>
  <si>
    <t>Counter</t>
  </si>
  <si>
    <t>%</t>
  </si>
  <si>
    <t>Most active</t>
  </si>
  <si>
    <t>Absoute gains and losses</t>
  </si>
  <si>
    <t>Relative gain and losses</t>
  </si>
  <si>
    <t>Relative gains and losses</t>
  </si>
  <si>
    <t>Internal migration</t>
  </si>
  <si>
    <t>States ranked</t>
  </si>
  <si>
    <t>Net mig - ranked</t>
  </si>
  <si>
    <t>Pop 1 yr and over</t>
  </si>
  <si>
    <t>Ranked states and %</t>
  </si>
  <si>
    <t>Most calmed states</t>
  </si>
  <si>
    <t>Select a year</t>
  </si>
  <si>
    <t>Select a State</t>
  </si>
  <si>
    <t>Selection options</t>
  </si>
  <si>
    <t>Selected --&gt;</t>
  </si>
  <si>
    <t>Individual state analysis</t>
  </si>
  <si>
    <t>Selected state</t>
  </si>
  <si>
    <t>People arrived from...</t>
  </si>
  <si>
    <t>People moved to...</t>
  </si>
  <si>
    <t>General trends</t>
  </si>
  <si>
    <t>Total pop</t>
  </si>
  <si>
    <t>Intrastate migration</t>
  </si>
  <si>
    <t>Most and least stable states</t>
  </si>
  <si>
    <t>Top 5 states:</t>
  </si>
  <si>
    <t>Top 5 states</t>
  </si>
  <si>
    <t>TOTAL arrived</t>
  </si>
  <si>
    <t>Settlers from other states</t>
  </si>
  <si>
    <t>Arrivals</t>
  </si>
  <si>
    <t>Departures</t>
  </si>
  <si>
    <t>Prepared by: Jorge Supelano</t>
  </si>
  <si>
    <t>Excel Version: 2013</t>
  </si>
  <si>
    <t>Arrived</t>
  </si>
  <si>
    <t>Departed</t>
  </si>
  <si>
    <t>Loss</t>
  </si>
  <si>
    <t xml:space="preserve">Gain  </t>
  </si>
  <si>
    <t>Note: Due to Margin of Errors (which were ignored), some numbers may not add up</t>
  </si>
  <si>
    <t>I copied all the data in one page</t>
  </si>
  <si>
    <t>Notes</t>
  </si>
  <si>
    <t>I reorganized the data and used values only</t>
  </si>
  <si>
    <t>...and see the general trends</t>
  </si>
  <si>
    <t>Total movements - rkd</t>
  </si>
  <si>
    <t>States - rkd</t>
  </si>
  <si>
    <t>States -alphabetically</t>
  </si>
  <si>
    <t>Position in the vertical list</t>
  </si>
  <si>
    <t>I did not use the MOE columns, as instructed in the website, so they were deleted</t>
  </si>
  <si>
    <t>Data visualization of the internal migration in the U.S. from 2010 to 2012</t>
  </si>
  <si>
    <t>Activity index (total movements) - migration between states</t>
  </si>
  <si>
    <t>Gains and losses (absolute and relative)</t>
  </si>
  <si>
    <t>Internal Migration</t>
  </si>
  <si>
    <t>Most active and calm states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</si>
</sst>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quot;Days remaining&quot;;&quot;Deadline passed!&quot;;&quot;Last day of submission, hurry up!!!&quot;;"/>
    <numFmt numFmtId="165" formatCode="#,##0_);\(#,##0\);0_);@_)"/>
    <numFmt numFmtId="166" formatCode="#,##0_);\(#,##0\);\-_);@_)"/>
    <numFmt numFmtId="167" formatCode="#,##0.0_);\(#,##0.0\);0.0_);@_)"/>
    <numFmt numFmtId="168" formatCode="###_);\(###\);0_);@_)"/>
    <numFmt numFmtId="169" formatCode="0.0%_);\(0.0%\)"/>
  </numFmts>
  <fonts count="33" x14ac:knownFonts="1">
    <font>
      <sz val="11"/>
      <color theme="1"/>
      <name val="Calibri"/>
      <family val="2"/>
      <scheme val="minor"/>
    </font>
    <font>
      <b/>
      <sz val="11"/>
      <color theme="0"/>
      <name val="Calibri"/>
      <family val="2"/>
      <scheme val="minor"/>
    </font>
    <font>
      <b/>
      <sz val="11"/>
      <color theme="1"/>
      <name val="Calibri"/>
      <family val="2"/>
      <scheme val="minor"/>
    </font>
    <font>
      <sz val="10"/>
      <name val="Calibri"/>
      <family val="2"/>
      <scheme val="minor"/>
    </font>
    <font>
      <sz val="9"/>
      <color theme="1"/>
      <name val="Calibri"/>
      <family val="2"/>
      <scheme val="minor"/>
    </font>
    <font>
      <sz val="9"/>
      <name val="Calibri"/>
      <family val="2"/>
      <scheme val="minor"/>
    </font>
    <font>
      <b/>
      <sz val="10"/>
      <name val="Calibri"/>
      <family val="2"/>
      <scheme val="minor"/>
    </font>
    <font>
      <u/>
      <sz val="11"/>
      <color theme="10"/>
      <name val="Calibri"/>
      <family val="2"/>
      <scheme val="minor"/>
    </font>
    <font>
      <sz val="24"/>
      <color theme="0"/>
      <name val="Calibri"/>
      <family val="2"/>
      <scheme val="minor"/>
    </font>
    <font>
      <sz val="11"/>
      <color rgb="FFC00000"/>
      <name val="Calibri"/>
      <family val="2"/>
      <scheme val="minor"/>
    </font>
    <font>
      <b/>
      <u/>
      <sz val="11"/>
      <color theme="1"/>
      <name val="Calibri"/>
      <family val="2"/>
      <scheme val="minor"/>
    </font>
    <font>
      <u/>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0"/>
      <color rgb="FF0000FF"/>
      <name val="Calibri"/>
      <family val="2"/>
      <scheme val="minor"/>
    </font>
    <font>
      <sz val="10"/>
      <color rgb="FF0000FF"/>
      <name val="Calibri"/>
      <family val="2"/>
      <scheme val="minor"/>
    </font>
    <font>
      <b/>
      <sz val="11"/>
      <color rgb="FF0000FF"/>
      <name val="Calibri"/>
      <family val="2"/>
      <scheme val="minor"/>
    </font>
    <font>
      <sz val="10"/>
      <color rgb="FFFFFFFF"/>
      <name val="Calibri"/>
      <family val="2"/>
      <scheme val="minor"/>
    </font>
    <font>
      <sz val="11"/>
      <color rgb="FFFFFFFF"/>
      <name val="Calibri"/>
      <family val="2"/>
      <scheme val="minor"/>
    </font>
    <font>
      <b/>
      <sz val="11"/>
      <color rgb="FFFFFFFF"/>
      <name val="Calibri"/>
      <family val="2"/>
      <scheme val="minor"/>
    </font>
    <font>
      <sz val="11"/>
      <name val="Calibri"/>
      <family val="2"/>
      <scheme val="minor"/>
    </font>
    <font>
      <b/>
      <sz val="15"/>
      <color theme="1"/>
      <name val="Calibri"/>
      <family val="2"/>
      <scheme val="minor"/>
    </font>
    <font>
      <sz val="14"/>
      <color theme="1"/>
      <name val="Calibri"/>
      <family val="2"/>
      <scheme val="minor"/>
    </font>
    <font>
      <b/>
      <sz val="11"/>
      <name val="Calibri"/>
      <family val="2"/>
      <scheme val="minor"/>
    </font>
    <font>
      <b/>
      <sz val="10"/>
      <color theme="1"/>
      <name val="Calibri"/>
      <family val="2"/>
      <scheme val="minor"/>
    </font>
    <font>
      <b/>
      <sz val="13"/>
      <color theme="1"/>
      <name val="Calibri"/>
      <family val="2"/>
      <scheme val="minor"/>
    </font>
    <font>
      <sz val="13"/>
      <color theme="1"/>
      <name val="Calibri"/>
      <family val="2"/>
      <scheme val="minor"/>
    </font>
    <font>
      <sz val="11"/>
      <color theme="0" tint="-0.499984740745262"/>
      <name val="Calibri"/>
      <family val="2"/>
      <scheme val="minor"/>
    </font>
    <font>
      <b/>
      <sz val="9"/>
      <color theme="1" tint="0.34998626667073579"/>
      <name val="Calibri"/>
      <family val="2"/>
      <scheme val="minor"/>
    </font>
    <font>
      <i/>
      <sz val="8"/>
      <color theme="0" tint="-0.249977111117893"/>
      <name val="Calibri"/>
      <family val="2"/>
      <scheme val="minor"/>
    </font>
    <font>
      <b/>
      <sz val="11"/>
      <color theme="2" tint="-0.499984740745262"/>
      <name val="Calibri"/>
      <family val="2"/>
      <scheme val="minor"/>
    </font>
    <font>
      <b/>
      <sz val="11"/>
      <color theme="0" tint="-0.499984740745262"/>
      <name val="Calibri"/>
      <family val="2"/>
      <scheme val="minor"/>
    </font>
  </fonts>
  <fills count="7">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DDEBF7"/>
        <bgColor indexed="64"/>
      </patternFill>
    </fill>
    <fill>
      <patternFill patternType="solid">
        <fgColor rgb="FF336699"/>
        <bgColor indexed="64"/>
      </patternFill>
    </fill>
  </fills>
  <borders count="28">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
      <left/>
      <right/>
      <top style="thin">
        <color indexed="64"/>
      </top>
      <bottom/>
      <diagonal/>
    </border>
    <border>
      <left style="thin">
        <color rgb="FF000000"/>
      </left>
      <right style="thin">
        <color rgb="FF000000"/>
      </right>
      <top/>
      <bottom style="thin">
        <color rgb="FF000000"/>
      </bottom>
      <diagonal/>
    </border>
  </borders>
  <cellStyleXfs count="2">
    <xf numFmtId="0" fontId="0" fillId="0" borderId="0"/>
    <xf numFmtId="0" fontId="7" fillId="0" borderId="0" applyNumberFormat="0" applyFill="0" applyBorder="0" applyAlignment="0" applyProtection="0"/>
  </cellStyleXfs>
  <cellXfs count="132">
    <xf numFmtId="0" fontId="0" fillId="0" borderId="0" xfId="0"/>
    <xf numFmtId="0" fontId="0" fillId="0" borderId="0" xfId="0" applyFont="1"/>
    <xf numFmtId="3" fontId="6" fillId="0" borderId="0" xfId="0" applyNumberFormat="1" applyFont="1" applyBorder="1" applyProtection="1">
      <protection locked="0"/>
    </xf>
    <xf numFmtId="3" fontId="3" fillId="0" borderId="0" xfId="0" applyNumberFormat="1" applyFont="1" applyBorder="1" applyProtection="1">
      <protection locked="0"/>
    </xf>
    <xf numFmtId="0" fontId="1" fillId="2" borderId="0" xfId="0" applyFont="1" applyFill="1"/>
    <xf numFmtId="0" fontId="2" fillId="0" borderId="0" xfId="0" applyFont="1"/>
    <xf numFmtId="3" fontId="3" fillId="0" borderId="4" xfId="0" applyNumberFormat="1" applyFont="1" applyBorder="1" applyAlignment="1" applyProtection="1">
      <alignment horizontal="left" wrapText="1"/>
      <protection locked="0"/>
    </xf>
    <xf numFmtId="0" fontId="3" fillId="0" borderId="4" xfId="0" applyFont="1" applyFill="1" applyBorder="1" applyProtection="1">
      <protection locked="0"/>
    </xf>
    <xf numFmtId="0" fontId="0" fillId="3" borderId="3" xfId="0" applyFont="1" applyFill="1" applyBorder="1"/>
    <xf numFmtId="0" fontId="0" fillId="3" borderId="6" xfId="0" applyFont="1" applyFill="1" applyBorder="1"/>
    <xf numFmtId="49" fontId="3" fillId="3" borderId="5" xfId="0" applyNumberFormat="1" applyFont="1" applyFill="1" applyBorder="1" applyAlignment="1" applyProtection="1">
      <protection locked="0"/>
    </xf>
    <xf numFmtId="0" fontId="0" fillId="3" borderId="5" xfId="0" applyFont="1" applyFill="1" applyBorder="1"/>
    <xf numFmtId="0" fontId="2" fillId="3" borderId="4" xfId="0" applyFont="1" applyFill="1" applyBorder="1" applyAlignment="1" applyProtection="1">
      <alignment horizontal="center" wrapText="1"/>
      <protection locked="0"/>
    </xf>
    <xf numFmtId="0" fontId="2" fillId="3" borderId="1" xfId="0" applyFont="1" applyFill="1" applyBorder="1" applyAlignment="1" applyProtection="1">
      <alignment horizontal="center" wrapText="1"/>
      <protection locked="0"/>
    </xf>
    <xf numFmtId="0" fontId="2" fillId="3" borderId="7" xfId="0" applyFont="1" applyFill="1" applyBorder="1"/>
    <xf numFmtId="3" fontId="3" fillId="3" borderId="4" xfId="0" applyNumberFormat="1" applyFont="1" applyFill="1" applyBorder="1" applyAlignment="1" applyProtection="1">
      <alignment horizontal="center" vertical="center" wrapText="1"/>
      <protection locked="0"/>
    </xf>
    <xf numFmtId="0" fontId="0" fillId="0" borderId="0" xfId="0" applyAlignment="1">
      <alignment horizontal="left" indent="1"/>
    </xf>
    <xf numFmtId="0" fontId="7" fillId="0" borderId="0" xfId="1" applyAlignment="1">
      <alignment horizontal="left" indent="1"/>
    </xf>
    <xf numFmtId="0" fontId="8" fillId="2" borderId="0" xfId="0" applyFont="1" applyFill="1" applyAlignment="1">
      <alignment vertical="center"/>
    </xf>
    <xf numFmtId="0" fontId="2" fillId="4" borderId="0" xfId="0" applyFont="1" applyFill="1"/>
    <xf numFmtId="0" fontId="4" fillId="0" borderId="0" xfId="0" applyFont="1" applyAlignment="1">
      <alignment horizontal="left" indent="2"/>
    </xf>
    <xf numFmtId="3" fontId="3" fillId="3" borderId="4" xfId="0" applyNumberFormat="1" applyFont="1" applyFill="1" applyBorder="1" applyAlignment="1" applyProtection="1">
      <alignment horizontal="center" vertical="center" wrapText="1"/>
      <protection locked="0"/>
    </xf>
    <xf numFmtId="3" fontId="3" fillId="3" borderId="4" xfId="0" applyNumberFormat="1" applyFont="1" applyFill="1" applyBorder="1" applyAlignment="1" applyProtection="1">
      <alignment horizontal="center" wrapText="1"/>
      <protection locked="0"/>
    </xf>
    <xf numFmtId="3" fontId="3" fillId="3" borderId="4" xfId="0" applyNumberFormat="1" applyFont="1" applyFill="1" applyBorder="1" applyAlignment="1" applyProtection="1">
      <alignment horizontal="centerContinuous" vertical="center" wrapText="1"/>
      <protection locked="0"/>
    </xf>
    <xf numFmtId="166" fontId="4" fillId="0" borderId="4" xfId="0" applyNumberFormat="1" applyFont="1" applyBorder="1" applyAlignment="1" applyProtection="1">
      <alignment horizontal="right" wrapText="1"/>
      <protection locked="0"/>
    </xf>
    <xf numFmtId="166" fontId="4" fillId="0" borderId="2" xfId="0" applyNumberFormat="1" applyFont="1" applyBorder="1"/>
    <xf numFmtId="166" fontId="4" fillId="0" borderId="4" xfId="0" applyNumberFormat="1" applyFont="1" applyBorder="1"/>
    <xf numFmtId="166" fontId="5" fillId="0" borderId="4" xfId="0" applyNumberFormat="1" applyFont="1" applyFill="1" applyBorder="1" applyProtection="1">
      <protection locked="0"/>
    </xf>
    <xf numFmtId="166" fontId="4" fillId="0" borderId="4" xfId="0" applyNumberFormat="1" applyFont="1" applyBorder="1" applyProtection="1">
      <protection locked="0"/>
    </xf>
    <xf numFmtId="0" fontId="0" fillId="0" borderId="0" xfId="0" applyFont="1" applyAlignment="1">
      <alignment horizontal="center"/>
    </xf>
    <xf numFmtId="0" fontId="0" fillId="0" borderId="0" xfId="0" applyAlignment="1">
      <alignment horizontal="left"/>
    </xf>
    <xf numFmtId="165" fontId="4" fillId="0" borderId="4" xfId="0" applyNumberFormat="1" applyFont="1" applyBorder="1" applyAlignment="1" applyProtection="1">
      <alignment horizontal="right" wrapText="1"/>
      <protection locked="0"/>
    </xf>
    <xf numFmtId="165" fontId="4" fillId="0" borderId="2" xfId="0" applyNumberFormat="1" applyFont="1" applyBorder="1"/>
    <xf numFmtId="165" fontId="4" fillId="0" borderId="4" xfId="0" applyNumberFormat="1" applyFont="1" applyBorder="1"/>
    <xf numFmtId="165" fontId="5" fillId="0" borderId="4" xfId="0" applyNumberFormat="1" applyFont="1" applyFill="1" applyBorder="1" applyProtection="1">
      <protection locked="0"/>
    </xf>
    <xf numFmtId="165" fontId="4" fillId="0" borderId="4" xfId="0" applyNumberFormat="1" applyFont="1" applyBorder="1" applyProtection="1">
      <protection locked="0"/>
    </xf>
    <xf numFmtId="167" fontId="0" fillId="0" borderId="0" xfId="0" applyNumberFormat="1" applyFont="1"/>
    <xf numFmtId="165" fontId="0" fillId="0" borderId="0" xfId="0" applyNumberFormat="1"/>
    <xf numFmtId="168" fontId="0" fillId="0" borderId="0" xfId="0" applyNumberFormat="1"/>
    <xf numFmtId="0" fontId="10" fillId="0" borderId="0" xfId="0" applyFont="1"/>
    <xf numFmtId="166" fontId="0" fillId="0" borderId="0" xfId="0" applyNumberFormat="1"/>
    <xf numFmtId="0" fontId="11" fillId="0" borderId="0" xfId="0" applyFont="1"/>
    <xf numFmtId="0" fontId="0" fillId="0" borderId="0" xfId="0" applyAlignment="1">
      <alignment horizontal="centerContinuous"/>
    </xf>
    <xf numFmtId="0" fontId="0" fillId="0" borderId="8" xfId="0" applyBorder="1" applyAlignment="1">
      <alignment horizontal="centerContinuous"/>
    </xf>
    <xf numFmtId="0" fontId="2" fillId="0" borderId="8" xfId="0" applyFont="1" applyBorder="1" applyAlignment="1">
      <alignment horizontal="centerContinuous"/>
    </xf>
    <xf numFmtId="0" fontId="0" fillId="0" borderId="8" xfId="0" applyFont="1" applyBorder="1" applyAlignment="1">
      <alignment horizontal="centerContinuous"/>
    </xf>
    <xf numFmtId="0" fontId="11" fillId="0" borderId="0" xfId="0" applyFont="1" applyAlignment="1">
      <alignment horizontal="centerContinuous"/>
    </xf>
    <xf numFmtId="0" fontId="0" fillId="0" borderId="0" xfId="0" applyAlignment="1">
      <alignment horizontal="justify"/>
    </xf>
    <xf numFmtId="0" fontId="0" fillId="0" borderId="0" xfId="0" applyAlignment="1"/>
    <xf numFmtId="0" fontId="0" fillId="0" borderId="0" xfId="0" applyFont="1" applyBorder="1" applyAlignment="1">
      <alignment horizontal="centerContinuous"/>
    </xf>
    <xf numFmtId="0" fontId="2" fillId="0" borderId="8" xfId="0" applyFont="1" applyBorder="1" applyAlignment="1">
      <alignment horizontal="center"/>
    </xf>
    <xf numFmtId="0" fontId="0" fillId="0" borderId="8" xfId="0" applyBorder="1"/>
    <xf numFmtId="0" fontId="2" fillId="0" borderId="8" xfId="0" applyFont="1" applyBorder="1"/>
    <xf numFmtId="0" fontId="19" fillId="6" borderId="0" xfId="0" applyFont="1" applyFill="1"/>
    <xf numFmtId="3" fontId="18" fillId="6" borderId="11" xfId="0" applyNumberFormat="1" applyFont="1" applyFill="1" applyBorder="1" applyAlignment="1" applyProtection="1">
      <alignment horizontal="center" wrapText="1"/>
      <protection locked="0"/>
    </xf>
    <xf numFmtId="3" fontId="18" fillId="6" borderId="12" xfId="0" applyNumberFormat="1" applyFont="1" applyFill="1" applyBorder="1" applyAlignment="1" applyProtection="1">
      <alignment horizontal="center" vertical="center" wrapText="1"/>
      <protection locked="0"/>
    </xf>
    <xf numFmtId="0" fontId="20" fillId="6" borderId="13" xfId="0" applyFont="1" applyFill="1" applyBorder="1" applyAlignment="1" applyProtection="1">
      <alignment horizontal="center" wrapText="1"/>
      <protection locked="0"/>
    </xf>
    <xf numFmtId="0" fontId="20" fillId="6" borderId="12" xfId="0" applyFont="1" applyFill="1" applyBorder="1"/>
    <xf numFmtId="168" fontId="15" fillId="5" borderId="4" xfId="0" applyNumberFormat="1" applyFont="1" applyFill="1" applyBorder="1" applyAlignment="1" applyProtection="1">
      <alignment horizontal="center" vertical="center" wrapText="1"/>
      <protection locked="0"/>
    </xf>
    <xf numFmtId="3" fontId="15" fillId="5" borderId="4" xfId="0" applyNumberFormat="1" applyFont="1" applyFill="1" applyBorder="1" applyAlignment="1" applyProtection="1">
      <alignment horizontal="centerContinuous" vertical="center" wrapText="1"/>
      <protection locked="0"/>
    </xf>
    <xf numFmtId="0" fontId="17" fillId="5" borderId="4" xfId="0" applyFont="1" applyFill="1" applyBorder="1"/>
    <xf numFmtId="49" fontId="15" fillId="5" borderId="5" xfId="0" applyNumberFormat="1" applyFont="1" applyFill="1" applyBorder="1" applyAlignment="1" applyProtection="1">
      <protection locked="0"/>
    </xf>
    <xf numFmtId="49" fontId="15" fillId="5" borderId="9" xfId="0" applyNumberFormat="1" applyFont="1" applyFill="1" applyBorder="1" applyAlignment="1" applyProtection="1">
      <protection locked="0"/>
    </xf>
    <xf numFmtId="0" fontId="17" fillId="5" borderId="5" xfId="0" applyFont="1" applyFill="1" applyBorder="1" applyAlignment="1"/>
    <xf numFmtId="3" fontId="15" fillId="5" borderId="4" xfId="0" applyNumberFormat="1" applyFont="1" applyFill="1" applyBorder="1" applyAlignment="1" applyProtection="1">
      <alignment horizontal="center" vertical="center" wrapText="1"/>
      <protection locked="0"/>
    </xf>
    <xf numFmtId="0" fontId="17" fillId="5" borderId="7" xfId="0" applyFont="1" applyFill="1" applyBorder="1"/>
    <xf numFmtId="3" fontId="16" fillId="5" borderId="7" xfId="0" applyNumberFormat="1" applyFont="1" applyFill="1" applyBorder="1" applyAlignment="1" applyProtection="1">
      <alignment horizontal="left" wrapText="1"/>
      <protection locked="0"/>
    </xf>
    <xf numFmtId="0" fontId="16" fillId="5" borderId="4" xfId="0" applyFont="1" applyFill="1" applyBorder="1" applyProtection="1">
      <protection locked="0"/>
    </xf>
    <xf numFmtId="165" fontId="21" fillId="0" borderId="0" xfId="0" applyNumberFormat="1" applyFont="1" applyFill="1" applyBorder="1"/>
    <xf numFmtId="165" fontId="0" fillId="0" borderId="10" xfId="0" applyNumberFormat="1" applyBorder="1"/>
    <xf numFmtId="0" fontId="22" fillId="0" borderId="0" xfId="0" applyFont="1" applyAlignment="1">
      <alignment horizontal="centerContinuous"/>
    </xf>
    <xf numFmtId="3" fontId="17" fillId="5" borderId="1" xfId="0" applyNumberFormat="1" applyFont="1" applyFill="1" applyBorder="1" applyAlignment="1" applyProtection="1">
      <alignment horizontal="center" wrapText="1"/>
      <protection locked="0"/>
    </xf>
    <xf numFmtId="0" fontId="2" fillId="0" borderId="14" xfId="0" applyFont="1" applyBorder="1"/>
    <xf numFmtId="165" fontId="0" fillId="0" borderId="15" xfId="0" applyNumberFormat="1" applyBorder="1"/>
    <xf numFmtId="165" fontId="0" fillId="0" borderId="16" xfId="0" applyNumberFormat="1" applyBorder="1"/>
    <xf numFmtId="0" fontId="16" fillId="5" borderId="6" xfId="0" applyFont="1" applyFill="1" applyBorder="1" applyProtection="1">
      <protection locked="0"/>
    </xf>
    <xf numFmtId="165" fontId="0" fillId="0" borderId="17" xfId="0" applyNumberFormat="1" applyBorder="1"/>
    <xf numFmtId="165" fontId="0" fillId="0" borderId="0" xfId="0" applyNumberFormat="1" applyBorder="1"/>
    <xf numFmtId="0" fontId="10" fillId="0" borderId="18" xfId="0" applyFont="1" applyBorder="1"/>
    <xf numFmtId="165" fontId="0" fillId="0" borderId="19" xfId="0" applyNumberFormat="1" applyBorder="1"/>
    <xf numFmtId="165" fontId="0" fillId="0" borderId="14" xfId="0" applyNumberFormat="1" applyBorder="1"/>
    <xf numFmtId="0" fontId="2" fillId="0" borderId="0" xfId="0" applyFont="1" applyBorder="1" applyAlignment="1"/>
    <xf numFmtId="0" fontId="0" fillId="0" borderId="0" xfId="0" applyAlignment="1">
      <alignment horizontal="center"/>
    </xf>
    <xf numFmtId="0" fontId="11" fillId="0" borderId="0" xfId="0" applyFont="1" applyAlignment="1"/>
    <xf numFmtId="0" fontId="20" fillId="6" borderId="18" xfId="0" applyFont="1" applyFill="1" applyBorder="1" applyAlignment="1"/>
    <xf numFmtId="0" fontId="20" fillId="6" borderId="19" xfId="0" applyFont="1" applyFill="1" applyBorder="1" applyAlignment="1"/>
    <xf numFmtId="0" fontId="20" fillId="6" borderId="20" xfId="0" applyFont="1" applyFill="1" applyBorder="1" applyAlignment="1"/>
    <xf numFmtId="169" fontId="0" fillId="0" borderId="0" xfId="0" applyNumberFormat="1" applyFont="1"/>
    <xf numFmtId="0" fontId="11" fillId="0" borderId="0" xfId="0" applyFont="1" applyAlignment="1">
      <alignment horizontal="center"/>
    </xf>
    <xf numFmtId="169" fontId="0" fillId="0" borderId="0" xfId="0" applyNumberFormat="1" applyFont="1" applyAlignment="1"/>
    <xf numFmtId="0" fontId="0" fillId="0" borderId="0" xfId="0" applyBorder="1"/>
    <xf numFmtId="165" fontId="11" fillId="0" borderId="0" xfId="0" applyNumberFormat="1" applyFont="1"/>
    <xf numFmtId="10" fontId="0" fillId="0" borderId="8" xfId="0" applyNumberFormat="1" applyBorder="1" applyAlignment="1">
      <alignment horizontal="centerContinuous"/>
    </xf>
    <xf numFmtId="0" fontId="26" fillId="0" borderId="14" xfId="0" applyFont="1" applyBorder="1" applyAlignment="1">
      <alignment horizontal="center"/>
    </xf>
    <xf numFmtId="0" fontId="14" fillId="0" borderId="14" xfId="0" applyFont="1" applyBorder="1" applyAlignment="1">
      <alignment horizontal="center"/>
    </xf>
    <xf numFmtId="165" fontId="0" fillId="0" borderId="0" xfId="0" applyNumberFormat="1" applyAlignment="1"/>
    <xf numFmtId="168" fontId="0" fillId="0" borderId="21" xfId="0" applyNumberFormat="1" applyBorder="1" applyAlignment="1">
      <alignment horizontal="center"/>
    </xf>
    <xf numFmtId="165" fontId="0" fillId="0" borderId="22" xfId="0" applyNumberFormat="1" applyBorder="1" applyAlignment="1">
      <alignment horizontal="center"/>
    </xf>
    <xf numFmtId="168" fontId="0" fillId="0" borderId="23" xfId="0" applyNumberFormat="1" applyBorder="1" applyAlignment="1">
      <alignment horizontal="center"/>
    </xf>
    <xf numFmtId="165" fontId="0" fillId="0" borderId="24" xfId="0" applyNumberFormat="1" applyBorder="1" applyAlignment="1">
      <alignment horizontal="center"/>
    </xf>
    <xf numFmtId="168" fontId="2" fillId="0" borderId="18" xfId="0" applyNumberFormat="1" applyFont="1" applyBorder="1" applyAlignment="1">
      <alignment horizontal="center"/>
    </xf>
    <xf numFmtId="165" fontId="2" fillId="0" borderId="20" xfId="0" applyNumberFormat="1" applyFont="1" applyBorder="1" applyAlignment="1">
      <alignment horizontal="center"/>
    </xf>
    <xf numFmtId="0" fontId="10" fillId="0" borderId="8" xfId="0" applyFont="1" applyBorder="1" applyAlignment="1">
      <alignment horizontal="centerContinuous"/>
    </xf>
    <xf numFmtId="168" fontId="0" fillId="0" borderId="0" xfId="0" applyNumberFormat="1" applyAlignment="1">
      <alignment horizontal="right"/>
    </xf>
    <xf numFmtId="168" fontId="2" fillId="0" borderId="0" xfId="0" applyNumberFormat="1" applyFont="1" applyAlignment="1">
      <alignment horizontal="center"/>
    </xf>
    <xf numFmtId="0" fontId="21" fillId="0" borderId="0" xfId="0" applyFont="1" applyFill="1" applyBorder="1"/>
    <xf numFmtId="0" fontId="0" fillId="0" borderId="25" xfId="0" applyBorder="1"/>
    <xf numFmtId="0" fontId="14" fillId="0" borderId="0" xfId="0" applyFont="1"/>
    <xf numFmtId="165" fontId="0" fillId="0" borderId="8" xfId="0" applyNumberFormat="1" applyBorder="1"/>
    <xf numFmtId="0" fontId="13" fillId="0" borderId="0" xfId="0" applyFont="1" applyAlignment="1">
      <alignment horizontal="centerContinuous"/>
    </xf>
    <xf numFmtId="0" fontId="25" fillId="0" borderId="0" xfId="0" applyFont="1" applyAlignment="1">
      <alignment horizontal="centerContinuous"/>
    </xf>
    <xf numFmtId="0" fontId="0" fillId="0" borderId="26" xfId="0" applyBorder="1"/>
    <xf numFmtId="0" fontId="24" fillId="0" borderId="27" xfId="0" applyFont="1" applyFill="1" applyBorder="1"/>
    <xf numFmtId="0" fontId="23" fillId="0" borderId="0" xfId="0" applyFont="1" applyBorder="1" applyAlignment="1">
      <alignment horizontal="centerContinuous"/>
    </xf>
    <xf numFmtId="0" fontId="27" fillId="0" borderId="0" xfId="0" applyFont="1" applyBorder="1" applyAlignment="1"/>
    <xf numFmtId="165" fontId="0" fillId="0" borderId="26" xfId="0" applyNumberFormat="1" applyBorder="1"/>
    <xf numFmtId="0" fontId="28" fillId="0" borderId="0" xfId="0" applyFont="1"/>
    <xf numFmtId="0" fontId="29" fillId="0" borderId="0" xfId="0" applyFont="1" applyBorder="1" applyAlignment="1">
      <alignment horizontal="center"/>
    </xf>
    <xf numFmtId="165" fontId="29" fillId="0" borderId="0" xfId="0" applyNumberFormat="1" applyFont="1" applyBorder="1" applyAlignment="1">
      <alignment horizontal="center"/>
    </xf>
    <xf numFmtId="0" fontId="0" fillId="0" borderId="0" xfId="0" applyBorder="1" applyAlignment="1">
      <alignment horizontal="centerContinuous"/>
    </xf>
    <xf numFmtId="0" fontId="30" fillId="0" borderId="0" xfId="0" applyFont="1" applyBorder="1"/>
    <xf numFmtId="169" fontId="0" fillId="0" borderId="8" xfId="0" applyNumberFormat="1" applyFont="1" applyBorder="1"/>
    <xf numFmtId="0" fontId="27" fillId="0" borderId="0" xfId="0" applyFont="1" applyAlignment="1">
      <alignment horizontal="right"/>
    </xf>
    <xf numFmtId="0" fontId="12" fillId="0" borderId="0" xfId="0" applyFont="1" applyBorder="1" applyAlignment="1"/>
    <xf numFmtId="0" fontId="2" fillId="0" borderId="8" xfId="0" applyFont="1" applyBorder="1" applyAlignment="1"/>
    <xf numFmtId="0" fontId="2" fillId="0" borderId="0" xfId="0" applyFont="1" applyBorder="1" applyAlignment="1">
      <alignment horizontal="centerContinuous"/>
    </xf>
    <xf numFmtId="0" fontId="31" fillId="0" borderId="0" xfId="0" applyFont="1" applyBorder="1" applyAlignment="1">
      <alignment horizontal="centerContinuous"/>
    </xf>
    <xf numFmtId="0" fontId="32" fillId="0" borderId="0" xfId="0" applyFont="1" applyFill="1" applyBorder="1" applyAlignment="1">
      <alignment horizontal="centerContinuous"/>
    </xf>
    <xf numFmtId="0" fontId="0" fillId="0" borderId="0" xfId="0" applyAlignment="1">
      <alignment horizontal="left" vertical="top" wrapText="1"/>
    </xf>
    <xf numFmtId="0" fontId="0" fillId="0" borderId="0" xfId="0" applyAlignment="1">
      <alignment horizontal="left" vertical="top"/>
    </xf>
    <xf numFmtId="164" fontId="9" fillId="4" borderId="0" xfId="0" applyNumberFormat="1" applyFont="1" applyFill="1" applyAlignment="1">
      <alignment horizontal="center"/>
    </xf>
    <xf numFmtId="0" fontId="7" fillId="0" borderId="0" xfId="1" applyAlignment="1">
      <alignment horizontal="left"/>
    </xf>
  </cellXfs>
  <cellStyles count="2">
    <cellStyle name="Hyperlink" xfId="1" builtinId="8"/>
    <cellStyle name="Normal" xfId="0" builtinId="0"/>
  </cellStyles>
  <dxfs count="2">
    <dxf>
      <numFmt numFmtId="168" formatCode="###_);\(###\);0_);@_)"/>
    </dxf>
    <dxf>
      <numFmt numFmtId="165" formatCode="#,##0_);\(#,##0\);0_);@_)"/>
    </dxf>
  </dxfs>
  <tableStyles count="0" defaultTableStyle="TableStyleMedium2" defaultPivotStyle="PivotStyleLight16"/>
  <colors>
    <mruColors>
      <color rgb="FFCC0000"/>
      <color rgb="FFCC66FF"/>
      <color rgb="FF9966FF"/>
      <color rgb="FFFF99FF"/>
      <color rgb="FFCC99FF"/>
      <color rgb="FF9933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CA"/>
              <a:t>Total Movements</a:t>
            </a:r>
          </a:p>
          <a:p>
            <a:pPr algn="l">
              <a:defRPr sz="1400" b="0" i="0" u="none" strike="noStrike" kern="1200" spc="0" baseline="0">
                <a:solidFill>
                  <a:schemeClr val="tx1">
                    <a:lumMod val="65000"/>
                    <a:lumOff val="35000"/>
                  </a:schemeClr>
                </a:solidFill>
                <a:latin typeface="+mn-lt"/>
                <a:ea typeface="+mn-ea"/>
                <a:cs typeface="+mn-cs"/>
              </a:defRPr>
            </a:pPr>
            <a:r>
              <a:rPr lang="en-CA" sz="800"/>
              <a:t>Most and</a:t>
            </a:r>
            <a:r>
              <a:rPr lang="en-CA" sz="800" baseline="0"/>
              <a:t> least active states</a:t>
            </a:r>
            <a:endParaRPr lang="en-CA" sz="800"/>
          </a:p>
        </c:rich>
      </c:tx>
      <c:layout>
        <c:manualLayout>
          <c:xMode val="edge"/>
          <c:yMode val="edge"/>
          <c:x val="6.0101936799184477E-2"/>
          <c:y val="2.7777777777777776E-2"/>
        </c:manualLayout>
      </c:layout>
      <c:overlay val="0"/>
      <c:spPr>
        <a:noFill/>
        <a:ln>
          <a:noFill/>
        </a:ln>
        <a:effectLst/>
      </c:spPr>
    </c:title>
    <c:autoTitleDeleted val="0"/>
    <c:plotArea>
      <c:layout/>
      <c:barChart>
        <c:barDir val="bar"/>
        <c:grouping val="stacked"/>
        <c:varyColors val="1"/>
        <c:ser>
          <c:idx val="0"/>
          <c:order val="0"/>
          <c:tx>
            <c:strRef>
              <c:f>Analysis!$AJ$7</c:f>
              <c:strCache>
                <c:ptCount val="1"/>
                <c:pt idx="0">
                  <c:v>Arrivals</c:v>
                </c:pt>
              </c:strCache>
            </c:strRef>
          </c:tx>
          <c:spPr>
            <a:solidFill>
              <a:schemeClr val="bg2">
                <a:lumMod val="50000"/>
              </a:schemeClr>
            </a:solidFill>
            <a:ln>
              <a:noFill/>
            </a:ln>
            <a:effectLst/>
          </c:spPr>
          <c:invertIfNegative val="0"/>
          <c:dLbls>
            <c:delete val="1"/>
          </c:dLbls>
          <c:cat>
            <c:strRef>
              <c:f>Analysis!$AI$8:$AI$12</c:f>
              <c:strCache>
                <c:ptCount val="5"/>
                <c:pt idx="0">
                  <c:v>California</c:v>
                </c:pt>
                <c:pt idx="1">
                  <c:v>Florida</c:v>
                </c:pt>
                <c:pt idx="3">
                  <c:v>South Dakota</c:v>
                </c:pt>
                <c:pt idx="4">
                  <c:v>Vermont</c:v>
                </c:pt>
              </c:strCache>
            </c:strRef>
          </c:cat>
          <c:val>
            <c:numRef>
              <c:f>Analysis!$AJ$8:$AJ$12</c:f>
              <c:numCache>
                <c:formatCode>#,##0_);\(#,##0\);0_);@_)</c:formatCode>
                <c:ptCount val="5"/>
                <c:pt idx="0">
                  <c:v>493641</c:v>
                </c:pt>
                <c:pt idx="1">
                  <c:v>537148</c:v>
                </c:pt>
                <c:pt idx="3">
                  <c:v>26051</c:v>
                </c:pt>
                <c:pt idx="4">
                  <c:v>24431</c:v>
                </c:pt>
              </c:numCache>
            </c:numRef>
          </c:val>
        </c:ser>
        <c:ser>
          <c:idx val="1"/>
          <c:order val="1"/>
          <c:tx>
            <c:strRef>
              <c:f>Analysis!$AK$7</c:f>
              <c:strCache>
                <c:ptCount val="1"/>
                <c:pt idx="0">
                  <c:v>Departures</c:v>
                </c:pt>
              </c:strCache>
            </c:strRef>
          </c:tx>
          <c:spPr>
            <a:solidFill>
              <a:srgbClr val="CC0000"/>
            </a:solidFill>
            <a:ln>
              <a:noFill/>
            </a:ln>
            <a:effectLst/>
          </c:spPr>
          <c:invertIfNegative val="0"/>
          <c:dLbls>
            <c:delete val="1"/>
          </c:dLbls>
          <c:cat>
            <c:strRef>
              <c:f>Analysis!$AI$8:$AI$12</c:f>
              <c:strCache>
                <c:ptCount val="5"/>
                <c:pt idx="0">
                  <c:v>California</c:v>
                </c:pt>
                <c:pt idx="1">
                  <c:v>Florida</c:v>
                </c:pt>
                <c:pt idx="3">
                  <c:v>South Dakota</c:v>
                </c:pt>
                <c:pt idx="4">
                  <c:v>Vermont</c:v>
                </c:pt>
              </c:strCache>
            </c:strRef>
          </c:cat>
          <c:val>
            <c:numRef>
              <c:f>Analysis!$AK$8:$AK$12</c:f>
              <c:numCache>
                <c:formatCode>#,##0_);\(#,##0\);0_);@_)</c:formatCode>
                <c:ptCount val="5"/>
                <c:pt idx="0">
                  <c:v>566986</c:v>
                </c:pt>
                <c:pt idx="1">
                  <c:v>428325</c:v>
                </c:pt>
                <c:pt idx="3">
                  <c:v>22534</c:v>
                </c:pt>
                <c:pt idx="4">
                  <c:v>20056</c:v>
                </c:pt>
              </c:numCache>
            </c:numRef>
          </c:val>
        </c:ser>
        <c:ser>
          <c:idx val="2"/>
          <c:order val="2"/>
          <c:tx>
            <c:strRef>
              <c:f>Analysis!$AL$7</c:f>
              <c:strCache>
                <c:ptCount val="1"/>
              </c:strCache>
            </c:strRef>
          </c:tx>
          <c:spPr>
            <a:solidFill>
              <a:schemeClr val="accent2">
                <a:tint val="65000"/>
              </a:schemeClr>
            </a:solidFill>
            <a:ln>
              <a:noFill/>
            </a:ln>
            <a:effectLst/>
          </c:spPr>
          <c:invertIfNegative val="0"/>
          <c:dLbls>
            <c:dLbl>
              <c:idx val="0"/>
              <c:layout/>
              <c:tx>
                <c:rich>
                  <a:bodyPr/>
                  <a:lstStyle/>
                  <a:p>
                    <a:fld id="{3FE0A923-D7FB-417F-A6C8-B4E34FCA98FF}" type="CELLRANGE">
                      <a:rPr lang="en-US"/>
                      <a:pPr/>
                      <a:t>[CELLRANGE]</a:t>
                    </a:fld>
                    <a:endParaRPr lang="en-CA"/>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48B51AC0-32D8-43CB-84E7-3347D941ECE6}" type="CELLRANGE">
                      <a:rPr lang="en-CA"/>
                      <a:pPr/>
                      <a:t>[CELLRANGE]</a:t>
                    </a:fld>
                    <a:endParaRPr lang="en-CA"/>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extLst>
            </c:dLbl>
            <c:dLbl>
              <c:idx val="3"/>
              <c:layout/>
              <c:tx>
                <c:rich>
                  <a:bodyPr/>
                  <a:lstStyle/>
                  <a:p>
                    <a:fld id="{A48F9FE0-2652-4BE9-9576-55AC1621E6A4}" type="CELLRANGE">
                      <a:rPr lang="en-CA"/>
                      <a:pPr/>
                      <a:t>[CELLRANGE]</a:t>
                    </a:fld>
                    <a:endParaRPr lang="en-CA"/>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12D57319-7C2B-4622-8E59-E177C8D75FA3}" type="CELLRANGE">
                      <a:rPr lang="en-CA"/>
                      <a:pPr/>
                      <a:t>[CELLRANGE]</a:t>
                    </a:fld>
                    <a:endParaRPr lang="en-CA"/>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Analysis!$AI$8:$AI$12</c:f>
              <c:strCache>
                <c:ptCount val="5"/>
                <c:pt idx="0">
                  <c:v>California</c:v>
                </c:pt>
                <c:pt idx="1">
                  <c:v>Florida</c:v>
                </c:pt>
                <c:pt idx="3">
                  <c:v>South Dakota</c:v>
                </c:pt>
                <c:pt idx="4">
                  <c:v>Vermont</c:v>
                </c:pt>
              </c:strCache>
            </c:strRef>
          </c:cat>
          <c:val>
            <c:numRef>
              <c:f>Analysis!$AL$8:$AL$12</c:f>
              <c:numCache>
                <c:formatCode>General</c:formatCode>
                <c:ptCount val="5"/>
                <c:pt idx="0">
                  <c:v>0</c:v>
                </c:pt>
                <c:pt idx="1">
                  <c:v>0</c:v>
                </c:pt>
                <c:pt idx="3">
                  <c:v>0</c:v>
                </c:pt>
                <c:pt idx="4">
                  <c:v>0</c:v>
                </c:pt>
              </c:numCache>
            </c:numRef>
          </c:val>
          <c:extLst>
            <c:ext xmlns:c15="http://schemas.microsoft.com/office/drawing/2012/chart" uri="{02D57815-91ED-43cb-92C2-25804820EDAC}">
              <c15:datalabelsRange>
                <c15:f>Analysis!$AM$8:$AM$12</c15:f>
                <c15:dlblRangeCache>
                  <c:ptCount val="5"/>
                  <c:pt idx="0">
                    <c:v>1,060,627 </c:v>
                  </c:pt>
                  <c:pt idx="1">
                    <c:v>965,473 </c:v>
                  </c:pt>
                  <c:pt idx="3">
                    <c:v>48,585 </c:v>
                  </c:pt>
                  <c:pt idx="4">
                    <c:v>44,487 </c:v>
                  </c:pt>
                </c15:dlblRangeCache>
              </c15:datalabelsRange>
            </c:ext>
          </c:extLst>
        </c:ser>
        <c:dLbls>
          <c:dLblPos val="inBase"/>
          <c:showLegendKey val="0"/>
          <c:showVal val="1"/>
          <c:showCatName val="0"/>
          <c:showSerName val="0"/>
          <c:showPercent val="0"/>
          <c:showBubbleSize val="0"/>
        </c:dLbls>
        <c:gapWidth val="182"/>
        <c:overlap val="100"/>
        <c:axId val="327523984"/>
        <c:axId val="413350840"/>
      </c:barChart>
      <c:catAx>
        <c:axId val="3275239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350840"/>
        <c:crosses val="autoZero"/>
        <c:auto val="1"/>
        <c:lblAlgn val="ctr"/>
        <c:lblOffset val="100"/>
        <c:noMultiLvlLbl val="0"/>
      </c:catAx>
      <c:valAx>
        <c:axId val="413350840"/>
        <c:scaling>
          <c:orientation val="minMax"/>
        </c:scaling>
        <c:delete val="1"/>
        <c:axPos val="t"/>
        <c:title>
          <c:tx>
            <c:rich>
              <a:bodyPr/>
              <a:lstStyle/>
              <a:p>
                <a:pPr>
                  <a:defRPr>
                    <a:solidFill>
                      <a:schemeClr val="tx1">
                        <a:lumMod val="65000"/>
                        <a:lumOff val="35000"/>
                      </a:schemeClr>
                    </a:solidFill>
                  </a:defRPr>
                </a:pPr>
                <a:r>
                  <a:rPr lang="en-CA" b="0">
                    <a:solidFill>
                      <a:schemeClr val="tx1">
                        <a:lumMod val="65000"/>
                        <a:lumOff val="35000"/>
                      </a:schemeClr>
                    </a:solidFill>
                  </a:rPr>
                  <a:t>Combined arrivals and departures</a:t>
                </a:r>
              </a:p>
            </c:rich>
          </c:tx>
          <c:layout/>
          <c:overlay val="0"/>
        </c:title>
        <c:numFmt formatCode="#,##0_);\(#,##0\);0_);@_)" sourceLinked="1"/>
        <c:majorTickMark val="none"/>
        <c:minorTickMark val="none"/>
        <c:tickLblPos val="nextTo"/>
        <c:crossAx val="327523984"/>
        <c:crosses val="autoZero"/>
        <c:crossBetween val="between"/>
      </c:valAx>
      <c:spPr>
        <a:noFill/>
        <a:ln>
          <a:noFill/>
        </a:ln>
        <a:effectLst/>
      </c:spPr>
    </c:plotArea>
    <c:legend>
      <c:legendPos val="r"/>
      <c:legendEntry>
        <c:idx val="2"/>
        <c:delete val="1"/>
      </c:legendEntry>
      <c:layout>
        <c:manualLayout>
          <c:xMode val="edge"/>
          <c:yMode val="edge"/>
          <c:x val="0.68400176782025957"/>
          <c:y val="0.6582891317218057"/>
          <c:w val="0.2610154143103246"/>
          <c:h val="0.17204130166470999"/>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Net Migration</a:t>
            </a:r>
          </a:p>
          <a:p>
            <a:pPr algn="l">
              <a:defRPr/>
            </a:pPr>
            <a:r>
              <a:rPr lang="en-US" sz="800"/>
              <a:t>Most</a:t>
            </a:r>
            <a:r>
              <a:rPr lang="en-US" sz="800" baseline="0"/>
              <a:t> active states</a:t>
            </a:r>
            <a:endParaRPr lang="en-US" sz="800"/>
          </a:p>
        </c:rich>
      </c:tx>
      <c:layout>
        <c:manualLayout>
          <c:xMode val="edge"/>
          <c:yMode val="edge"/>
          <c:x val="3.7987421383647794E-2"/>
          <c:y val="2.3148148148148147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rgbClr val="767171"/>
            </a:solidFill>
            <a:ln>
              <a:noFill/>
            </a:ln>
            <a:effectLst/>
          </c:spPr>
          <c:invertIfNegative val="1"/>
          <c:dPt>
            <c:idx val="0"/>
            <c:invertIfNegative val="1"/>
            <c:bubble3D val="0"/>
            <c:spPr>
              <a:solidFill>
                <a:srgbClr val="767171"/>
              </a:solidFill>
              <a:ln>
                <a:noFill/>
              </a:ln>
              <a:effectLst/>
            </c:spPr>
          </c:dPt>
          <c:dPt>
            <c:idx val="1"/>
            <c:invertIfNegative val="1"/>
            <c:bubble3D val="0"/>
            <c:spPr>
              <a:solidFill>
                <a:srgbClr val="767171"/>
              </a:solidFill>
              <a:ln>
                <a:noFill/>
              </a:ln>
              <a:effectLst/>
            </c:spPr>
          </c:dPt>
          <c:dPt>
            <c:idx val="2"/>
            <c:invertIfNegative val="1"/>
            <c:bubble3D val="0"/>
            <c:spPr>
              <a:solidFill>
                <a:srgbClr val="767171"/>
              </a:solidFill>
              <a:ln>
                <a:noFill/>
              </a:ln>
              <a:effectLst/>
            </c:spPr>
          </c:dPt>
          <c:dPt>
            <c:idx val="3"/>
            <c:invertIfNegative val="0"/>
            <c:bubble3D val="0"/>
            <c:spPr>
              <a:solidFill>
                <a:srgbClr val="C00000"/>
              </a:solidFill>
              <a:ln>
                <a:noFill/>
              </a:ln>
              <a:effectLst/>
            </c:spPr>
          </c:dPt>
          <c:dPt>
            <c:idx val="4"/>
            <c:invertIfNegative val="0"/>
            <c:bubble3D val="0"/>
            <c:spPr>
              <a:solidFill>
                <a:srgbClr val="C00000"/>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Analysis!$T$7:$T$11</c:f>
              <c:strCache>
                <c:ptCount val="5"/>
                <c:pt idx="0">
                  <c:v>Florida</c:v>
                </c:pt>
                <c:pt idx="1">
                  <c:v>Texas</c:v>
                </c:pt>
                <c:pt idx="3">
                  <c:v>New Jersey</c:v>
                </c:pt>
                <c:pt idx="4">
                  <c:v>New York</c:v>
                </c:pt>
              </c:strCache>
            </c:strRef>
          </c:cat>
          <c:val>
            <c:numRef>
              <c:f>Analysis!$U$7:$U$11</c:f>
              <c:numCache>
                <c:formatCode>#,##0_);\(#,##0\);0_);@_)</c:formatCode>
                <c:ptCount val="5"/>
                <c:pt idx="0">
                  <c:v>108823</c:v>
                </c:pt>
                <c:pt idx="1">
                  <c:v>105565</c:v>
                </c:pt>
                <c:pt idx="3">
                  <c:v>-88979</c:v>
                </c:pt>
                <c:pt idx="4">
                  <c:v>-135811</c:v>
                </c:pt>
              </c:numCache>
            </c:numRef>
          </c:val>
          <c:extLst>
            <c:ext xmlns:c14="http://schemas.microsoft.com/office/drawing/2007/8/2/chart" uri="{6F2FDCE9-48DA-4B69-8628-5D25D57E5C99}">
              <c14:invertSolidFillFmt>
                <c14:spPr xmlns:c14="http://schemas.microsoft.com/office/drawing/2007/8/2/chart">
                  <a:solidFill>
                    <a:srgbClr val="C00000"/>
                  </a:solidFill>
                  <a:ln>
                    <a:noFill/>
                  </a:ln>
                  <a:effectLst/>
                </c14:spPr>
              </c14:invertSolidFillFmt>
            </c:ext>
          </c:extLst>
        </c:ser>
        <c:dLbls>
          <c:showLegendKey val="0"/>
          <c:showVal val="0"/>
          <c:showCatName val="0"/>
          <c:showSerName val="0"/>
          <c:showPercent val="0"/>
          <c:showBubbleSize val="0"/>
        </c:dLbls>
        <c:gapWidth val="182"/>
        <c:axId val="413351624"/>
        <c:axId val="413352016"/>
      </c:barChart>
      <c:catAx>
        <c:axId val="413351624"/>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352016"/>
        <c:crosses val="autoZero"/>
        <c:auto val="1"/>
        <c:lblAlgn val="ctr"/>
        <c:lblOffset val="100"/>
        <c:noMultiLvlLbl val="0"/>
      </c:catAx>
      <c:valAx>
        <c:axId val="413352016"/>
        <c:scaling>
          <c:orientation val="minMax"/>
        </c:scaling>
        <c:delete val="1"/>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&lt;-- Loss                                     Gain --&gt;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0_);@_)" sourceLinked="1"/>
        <c:majorTickMark val="out"/>
        <c:minorTickMark val="none"/>
        <c:tickLblPos val="nextTo"/>
        <c:crossAx val="4133516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algn="l">
              <a:defRPr sz="1400" b="0" i="0" u="none" strike="noStrike" kern="1200" spc="0" baseline="0">
                <a:solidFill>
                  <a:schemeClr val="tx1">
                    <a:lumMod val="65000"/>
                    <a:lumOff val="35000"/>
                  </a:schemeClr>
                </a:solidFill>
                <a:latin typeface="+mn-lt"/>
                <a:ea typeface="+mn-ea"/>
                <a:cs typeface="+mn-cs"/>
              </a:defRPr>
            </a:pPr>
            <a:r>
              <a:rPr lang="en-CA"/>
              <a:t>People arrived from...</a:t>
            </a:r>
          </a:p>
          <a:p>
            <a:pPr algn="l">
              <a:defRPr/>
            </a:pPr>
            <a:r>
              <a:rPr lang="en-CA" sz="800"/>
              <a:t>Top 5 states</a:t>
            </a:r>
          </a:p>
        </c:rich>
      </c:tx>
      <c:layout/>
      <c:overlay val="0"/>
      <c:spPr>
        <a:noFill/>
        <a:ln>
          <a:noFill/>
        </a:ln>
        <a:effectLst/>
      </c:spPr>
      <c:txPr>
        <a:bodyPr rot="0" spcFirstLastPara="1" vertOverflow="ellipsis" vert="horz" wrap="square" anchor="ctr" anchorCtr="0"/>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bg2">
                <a:lumMod val="50000"/>
              </a:schemeClr>
            </a:solidFill>
            <a:ln>
              <a:noFill/>
            </a:ln>
            <a:effectLst/>
          </c:spPr>
          <c:invertIfNegative val="0"/>
          <c:dLbls>
            <c:dLbl>
              <c:idx val="0"/>
              <c:layout/>
              <c:tx>
                <c:rich>
                  <a:bodyPr/>
                  <a:lstStyle/>
                  <a:p>
                    <a:fld id="{D1F9F0F4-7CB0-4AC3-9EEF-C588122CB012}" type="CELLRANGE">
                      <a:rPr lang="en-US"/>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AA67BC36-F5EA-4F0E-A92B-2F9163E320CA}"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BD50A6AE-CBF6-4D2A-8623-95180FCDBDC3}"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DBF86266-4BC4-4C27-93A1-BA241DC21C70}"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7B8EBF03-E1FF-4EF9-B050-9E70BE1795E7}"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Analysis!$BH$6:$BH$10</c:f>
              <c:strCache>
                <c:ptCount val="5"/>
                <c:pt idx="0">
                  <c:v>Georgia </c:v>
                </c:pt>
                <c:pt idx="1">
                  <c:v>Florida </c:v>
                </c:pt>
                <c:pt idx="2">
                  <c:v>Tennessee </c:v>
                </c:pt>
                <c:pt idx="3">
                  <c:v>Texas </c:v>
                </c:pt>
                <c:pt idx="4">
                  <c:v>North Carolina </c:v>
                </c:pt>
              </c:strCache>
            </c:strRef>
          </c:cat>
          <c:val>
            <c:numRef>
              <c:f>Analysis!$BI$6:$BI$10</c:f>
              <c:numCache>
                <c:formatCode>#,##0_);\(#,##0\);0_);@_)</c:formatCode>
                <c:ptCount val="5"/>
                <c:pt idx="0">
                  <c:v>19920</c:v>
                </c:pt>
                <c:pt idx="1">
                  <c:v>11244</c:v>
                </c:pt>
                <c:pt idx="2">
                  <c:v>10539</c:v>
                </c:pt>
                <c:pt idx="3">
                  <c:v>7468</c:v>
                </c:pt>
                <c:pt idx="4">
                  <c:v>5133</c:v>
                </c:pt>
              </c:numCache>
            </c:numRef>
          </c:val>
          <c:extLst>
            <c:ext xmlns:c15="http://schemas.microsoft.com/office/drawing/2012/chart" uri="{02D57815-91ED-43cb-92C2-25804820EDAC}">
              <c15:datalabelsRange>
                <c15:f>Analysis!$BJ$6:$BJ$15</c15:f>
                <c15:dlblRangeCache>
                  <c:ptCount val="10"/>
                  <c:pt idx="0">
                    <c:v>19.0% </c:v>
                  </c:pt>
                  <c:pt idx="1">
                    <c:v>10.7% </c:v>
                  </c:pt>
                  <c:pt idx="2">
                    <c:v>10.1% </c:v>
                  </c:pt>
                  <c:pt idx="3">
                    <c:v>7.1% </c:v>
                  </c:pt>
                  <c:pt idx="4">
                    <c:v>4.9% </c:v>
                  </c:pt>
                </c15:dlblRangeCache>
              </c15:datalabelsRange>
            </c:ext>
          </c:extLst>
        </c:ser>
        <c:dLbls>
          <c:showLegendKey val="0"/>
          <c:showVal val="1"/>
          <c:showCatName val="0"/>
          <c:showSerName val="0"/>
          <c:showPercent val="0"/>
          <c:showBubbleSize val="0"/>
        </c:dLbls>
        <c:gapWidth val="182"/>
        <c:axId val="413352800"/>
        <c:axId val="413353192"/>
      </c:barChart>
      <c:catAx>
        <c:axId val="4133528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353192"/>
        <c:crosses val="autoZero"/>
        <c:auto val="1"/>
        <c:lblAlgn val="ctr"/>
        <c:lblOffset val="100"/>
        <c:noMultiLvlLbl val="0"/>
      </c:catAx>
      <c:valAx>
        <c:axId val="413353192"/>
        <c:scaling>
          <c:orientation val="minMax"/>
        </c:scaling>
        <c:delete val="0"/>
        <c:axPos val="t"/>
        <c:numFmt formatCode="#,##0_);\(#,##0\);0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3528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0"/>
          <a:lstStyle/>
          <a:p>
            <a:pPr algn="l">
              <a:defRPr sz="1400" b="0" i="0" u="none" strike="noStrike" kern="1200" spc="0" baseline="0">
                <a:solidFill>
                  <a:schemeClr val="tx1">
                    <a:lumMod val="65000"/>
                    <a:lumOff val="35000"/>
                  </a:schemeClr>
                </a:solidFill>
                <a:latin typeface="+mn-lt"/>
                <a:ea typeface="+mn-ea"/>
                <a:cs typeface="+mn-cs"/>
              </a:defRPr>
            </a:pPr>
            <a:r>
              <a:rPr lang="en-CA"/>
              <a:t>People departed </a:t>
            </a:r>
            <a:r>
              <a:rPr lang="en-CA" baseline="0"/>
              <a:t>to..</a:t>
            </a:r>
            <a:r>
              <a:rPr lang="en-CA"/>
              <a:t>.</a:t>
            </a:r>
          </a:p>
          <a:p>
            <a:pPr algn="l">
              <a:defRPr/>
            </a:pPr>
            <a:r>
              <a:rPr lang="en-CA" sz="800"/>
              <a:t>Top 5 states</a:t>
            </a:r>
          </a:p>
        </c:rich>
      </c:tx>
      <c:layout/>
      <c:overlay val="0"/>
      <c:spPr>
        <a:noFill/>
        <a:ln>
          <a:noFill/>
        </a:ln>
        <a:effectLst/>
      </c:spPr>
      <c:txPr>
        <a:bodyPr rot="0" spcFirstLastPara="1" vertOverflow="ellipsis" vert="horz" wrap="square" anchor="ctr" anchorCtr="0"/>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C00000"/>
            </a:solidFill>
            <a:ln>
              <a:noFill/>
            </a:ln>
            <a:effectLst/>
          </c:spPr>
          <c:invertIfNegative val="0"/>
          <c:dLbls>
            <c:dLbl>
              <c:idx val="0"/>
              <c:layout/>
              <c:tx>
                <c:rich>
                  <a:bodyPr/>
                  <a:lstStyle/>
                  <a:p>
                    <a:fld id="{686784B7-EA1E-436A-BF75-94E6645A18DE}" type="CELLRANGE">
                      <a:rPr lang="en-US"/>
                      <a:pPr/>
                      <a:t>[CELLRANGE]</a:t>
                    </a:fld>
                    <a:endParaRPr lang="en-CA"/>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DD2D7C52-6088-41DD-9BAC-25189B484BA8}" type="CELLRANGE">
                      <a:rPr lang="en-CA"/>
                      <a:pPr/>
                      <a:t>[CELLRANGE]</a:t>
                    </a:fld>
                    <a:endParaRPr lang="en-CA"/>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341BEF80-5F54-4FA8-8E5C-6EB05107F171}" type="CELLRANGE">
                      <a:rPr lang="en-CA"/>
                      <a:pPr/>
                      <a:t>[CELLRANGE]</a:t>
                    </a:fld>
                    <a:endParaRPr lang="en-CA"/>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0239D917-3305-4D6C-A97C-95BED93B31FB}" type="CELLRANGE">
                      <a:rPr lang="en-CA"/>
                      <a:pPr/>
                      <a:t>[CELLRANGE]</a:t>
                    </a:fld>
                    <a:endParaRPr lang="en-CA"/>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C94D79A2-8433-480C-9F00-CBFAE143BE18}" type="CELLRANGE">
                      <a:rPr lang="en-CA"/>
                      <a:pPr/>
                      <a:t>[CELLRANGE]</a:t>
                    </a:fld>
                    <a:endParaRPr lang="en-CA"/>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Analysis!$BN$6:$BN$10</c:f>
              <c:strCache>
                <c:ptCount val="5"/>
                <c:pt idx="0">
                  <c:v>Florida </c:v>
                </c:pt>
                <c:pt idx="1">
                  <c:v>Georgia </c:v>
                </c:pt>
                <c:pt idx="2">
                  <c:v>Tennessee </c:v>
                </c:pt>
                <c:pt idx="3">
                  <c:v>Texas </c:v>
                </c:pt>
                <c:pt idx="4">
                  <c:v>Mississippi </c:v>
                </c:pt>
              </c:strCache>
            </c:strRef>
          </c:cat>
          <c:val>
            <c:numRef>
              <c:f>Analysis!$BO$6:$BO$10</c:f>
              <c:numCache>
                <c:formatCode>#,##0_);\(#,##0\);0_);@_)</c:formatCode>
                <c:ptCount val="5"/>
                <c:pt idx="0">
                  <c:v>18599</c:v>
                </c:pt>
                <c:pt idx="1">
                  <c:v>13864</c:v>
                </c:pt>
                <c:pt idx="2">
                  <c:v>12116</c:v>
                </c:pt>
                <c:pt idx="3">
                  <c:v>9993</c:v>
                </c:pt>
                <c:pt idx="4">
                  <c:v>5141</c:v>
                </c:pt>
              </c:numCache>
            </c:numRef>
          </c:val>
          <c:extLst>
            <c:ext xmlns:c15="http://schemas.microsoft.com/office/drawing/2012/chart" uri="{02D57815-91ED-43cb-92C2-25804820EDAC}">
              <c15:datalabelsRange>
                <c15:f>Analysis!$BP$6:$BP$15</c15:f>
                <c15:dlblRangeCache>
                  <c:ptCount val="10"/>
                  <c:pt idx="0">
                    <c:v>17.0% </c:v>
                  </c:pt>
                  <c:pt idx="1">
                    <c:v>12.7% </c:v>
                  </c:pt>
                  <c:pt idx="2">
                    <c:v>11.1% </c:v>
                  </c:pt>
                  <c:pt idx="3">
                    <c:v>9.2% </c:v>
                  </c:pt>
                  <c:pt idx="4">
                    <c:v>4.7% </c:v>
                  </c:pt>
                </c15:dlblRangeCache>
              </c15:datalabelsRange>
            </c:ext>
          </c:extLst>
        </c:ser>
        <c:dLbls>
          <c:showLegendKey val="0"/>
          <c:showVal val="1"/>
          <c:showCatName val="0"/>
          <c:showSerName val="0"/>
          <c:showPercent val="0"/>
          <c:showBubbleSize val="0"/>
        </c:dLbls>
        <c:gapWidth val="182"/>
        <c:axId val="413353976"/>
        <c:axId val="413354368"/>
      </c:barChart>
      <c:catAx>
        <c:axId val="413353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354368"/>
        <c:crosses val="autoZero"/>
        <c:auto val="1"/>
        <c:lblAlgn val="ctr"/>
        <c:lblOffset val="100"/>
        <c:noMultiLvlLbl val="0"/>
      </c:catAx>
      <c:valAx>
        <c:axId val="413354368"/>
        <c:scaling>
          <c:orientation val="minMax"/>
        </c:scaling>
        <c:delete val="0"/>
        <c:axPos val="t"/>
        <c:numFmt formatCode="#,##0_);\(#,##0\);0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35397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CA" sz="1400" baseline="0"/>
              <a:t>Movements within a state</a:t>
            </a:r>
          </a:p>
          <a:p>
            <a:pPr algn="l">
              <a:defRPr sz="1400" b="0" i="0" u="none" strike="noStrike" kern="1200" spc="0" baseline="0">
                <a:solidFill>
                  <a:schemeClr val="tx1">
                    <a:lumMod val="65000"/>
                    <a:lumOff val="35000"/>
                  </a:schemeClr>
                </a:solidFill>
                <a:latin typeface="+mn-lt"/>
                <a:ea typeface="+mn-ea"/>
                <a:cs typeface="+mn-cs"/>
              </a:defRPr>
            </a:pPr>
            <a:r>
              <a:rPr lang="en-CA" sz="800" baseline="0"/>
              <a:t>Most and least active states</a:t>
            </a:r>
            <a:endParaRPr lang="en-CA" sz="800"/>
          </a:p>
        </c:rich>
      </c:tx>
      <c:layout/>
      <c:overlay val="0"/>
      <c:spPr>
        <a:noFill/>
        <a:ln>
          <a:noFill/>
        </a:ln>
        <a:effectLst/>
      </c:spPr>
    </c:title>
    <c:autoTitleDeleted val="0"/>
    <c:plotArea>
      <c:layout/>
      <c:barChart>
        <c:barDir val="bar"/>
        <c:grouping val="stacked"/>
        <c:varyColors val="1"/>
        <c:ser>
          <c:idx val="0"/>
          <c:order val="0"/>
          <c:spPr>
            <a:solidFill>
              <a:schemeClr val="accent1">
                <a:shade val="76000"/>
              </a:schemeClr>
            </a:solidFill>
            <a:ln>
              <a:noFill/>
            </a:ln>
            <a:effectLst/>
          </c:spPr>
          <c:invertIfNegative val="0"/>
          <c:dPt>
            <c:idx val="0"/>
            <c:invertIfNegative val="0"/>
            <c:bubble3D val="0"/>
            <c:spPr>
              <a:solidFill>
                <a:schemeClr val="accent1">
                  <a:shade val="45000"/>
                </a:schemeClr>
              </a:solidFill>
              <a:ln>
                <a:noFill/>
              </a:ln>
              <a:effectLst/>
            </c:spPr>
          </c:dPt>
          <c:dPt>
            <c:idx val="1"/>
            <c:invertIfNegative val="0"/>
            <c:bubble3D val="0"/>
            <c:spPr>
              <a:solidFill>
                <a:schemeClr val="accent1">
                  <a:shade val="61000"/>
                </a:schemeClr>
              </a:solidFill>
              <a:ln>
                <a:noFill/>
              </a:ln>
              <a:effectLst/>
            </c:spPr>
          </c:dPt>
          <c:dPt>
            <c:idx val="2"/>
            <c:invertIfNegative val="0"/>
            <c:bubble3D val="0"/>
          </c:dPt>
          <c:dPt>
            <c:idx val="3"/>
            <c:invertIfNegative val="0"/>
            <c:bubble3D val="0"/>
            <c:spPr>
              <a:solidFill>
                <a:schemeClr val="accent1">
                  <a:tint val="62000"/>
                </a:schemeClr>
              </a:solidFill>
              <a:ln>
                <a:noFill/>
              </a:ln>
              <a:effectLst/>
            </c:spPr>
          </c:dPt>
          <c:dPt>
            <c:idx val="4"/>
            <c:invertIfNegative val="0"/>
            <c:bubble3D val="0"/>
            <c:spPr>
              <a:solidFill>
                <a:schemeClr val="accent1">
                  <a:tint val="46000"/>
                </a:schemeClr>
              </a:solidFill>
              <a:ln>
                <a:noFill/>
              </a:ln>
              <a:effectLst/>
            </c:spPr>
          </c:dPt>
          <c:dLbls>
            <c:dLbl>
              <c:idx val="0"/>
              <c:layout/>
              <c:tx>
                <c:rich>
                  <a:bodyPr rot="0" spcFirstLastPara="1" vertOverflow="ellipsis" vert="horz" wrap="square" lIns="38100" tIns="19050" rIns="0" bIns="19050" anchor="ctr" anchorCtr="1">
                    <a:spAutoFit/>
                  </a:bodyPr>
                  <a:lstStyle/>
                  <a:p>
                    <a:pPr>
                      <a:defRPr sz="900" b="0" i="0" u="none" strike="noStrike" kern="1200" baseline="0">
                        <a:solidFill>
                          <a:schemeClr val="bg1"/>
                        </a:solidFill>
                        <a:latin typeface="+mn-lt"/>
                        <a:ea typeface="+mn-ea"/>
                        <a:cs typeface="+mn-cs"/>
                      </a:defRPr>
                    </a:pPr>
                    <a:fld id="{C247E21F-6BD5-4D53-A86E-5AEB1FCDDFE9}" type="CELLRANGE">
                      <a:rPr lang="en-US"/>
                      <a:pPr>
                        <a:defRPr sz="900" b="0" i="0" u="none" strike="noStrike" kern="1200" baseline="0">
                          <a:solidFill>
                            <a:schemeClr val="bg1"/>
                          </a:solidFill>
                          <a:latin typeface="+mn-lt"/>
                          <a:ea typeface="+mn-ea"/>
                          <a:cs typeface="+mn-cs"/>
                        </a:defRPr>
                      </a:pPr>
                      <a:t>[CELLRANGE]</a:t>
                    </a:fld>
                    <a:endParaRPr lang="en-CA"/>
                  </a:p>
                </c:rich>
              </c:tx>
              <c:numFmt formatCode="0.0%_);\(0.0%\)" sourceLinked="0"/>
              <c:spPr>
                <a:noFill/>
                <a:ln>
                  <a:noFill/>
                </a:ln>
                <a:effectLst/>
              </c:spPr>
              <c:dLblPos val="inBase"/>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showDataLabelsRange val="1"/>
                </c:ext>
              </c:extLst>
            </c:dLbl>
            <c:dLbl>
              <c:idx val="1"/>
              <c:layout/>
              <c:tx>
                <c:rich>
                  <a:bodyPr rot="0" spcFirstLastPara="1" vertOverflow="ellipsis" vert="horz" wrap="square" lIns="38100" tIns="19050" rIns="0" bIns="19050" anchor="ctr" anchorCtr="1">
                    <a:spAutoFit/>
                  </a:bodyPr>
                  <a:lstStyle/>
                  <a:p>
                    <a:pPr>
                      <a:defRPr sz="900" b="0" i="0" u="none" strike="noStrike" kern="1200" baseline="0">
                        <a:solidFill>
                          <a:schemeClr val="bg1"/>
                        </a:solidFill>
                        <a:latin typeface="+mn-lt"/>
                        <a:ea typeface="+mn-ea"/>
                        <a:cs typeface="+mn-cs"/>
                      </a:defRPr>
                    </a:pPr>
                    <a:fld id="{8F0364D9-6148-4E4D-8EF1-EFF293E3674F}" type="CELLRANGE">
                      <a:rPr lang="en-CA"/>
                      <a:pPr>
                        <a:defRPr sz="900" b="0" i="0" u="none" strike="noStrike" kern="1200" baseline="0">
                          <a:solidFill>
                            <a:schemeClr val="bg1"/>
                          </a:solidFill>
                          <a:latin typeface="+mn-lt"/>
                          <a:ea typeface="+mn-ea"/>
                          <a:cs typeface="+mn-cs"/>
                        </a:defRPr>
                      </a:pPr>
                      <a:t>[CELLRANGE]</a:t>
                    </a:fld>
                    <a:endParaRPr lang="en-CA"/>
                  </a:p>
                </c:rich>
              </c:tx>
              <c:numFmt formatCode="0.0%_);\(0.0%\)" sourceLinked="0"/>
              <c:spPr>
                <a:noFill/>
                <a:ln>
                  <a:noFill/>
                </a:ln>
                <a:effectLst/>
              </c:spPr>
              <c:dLblPos val="inBase"/>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Lst>
            </c:dLbl>
            <c:dLbl>
              <c:idx val="2"/>
              <c:tx>
                <c:rich>
                  <a:bodyPr/>
                  <a:lstStyle/>
                  <a:p>
                    <a:endParaRPr lang="en-US"/>
                  </a:p>
                </c:rich>
              </c:tx>
              <c:dLblPos val="inBase"/>
              <c:showLegendKey val="0"/>
              <c:showVal val="0"/>
              <c:showCatName val="0"/>
              <c:showSerName val="0"/>
              <c:showPercent val="0"/>
              <c:showBubbleSize val="0"/>
              <c:separator>, </c:separator>
              <c:extLst>
                <c:ext xmlns:c15="http://schemas.microsoft.com/office/drawing/2012/chart" uri="{CE6537A1-D6FC-4f65-9D91-7224C49458BB}"/>
              </c:extLst>
            </c:dLbl>
            <c:dLbl>
              <c:idx val="3"/>
              <c:layout/>
              <c:tx>
                <c:rich>
                  <a:bodyPr/>
                  <a:lstStyle/>
                  <a:p>
                    <a:fld id="{C4CB44C1-101C-4F14-957D-FD381C98CF45}" type="CELLRANGE">
                      <a:rPr lang="en-CA"/>
                      <a:pPr/>
                      <a:t>[CELLRANGE]</a:t>
                    </a:fld>
                    <a:endParaRPr lang="en-CA"/>
                  </a:p>
                </c:rich>
              </c:tx>
              <c:dLblPos val="inBase"/>
              <c:showLegendKey val="0"/>
              <c:showVal val="0"/>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Lst>
            </c:dLbl>
            <c:dLbl>
              <c:idx val="4"/>
              <c:layout/>
              <c:tx>
                <c:rich>
                  <a:bodyPr/>
                  <a:lstStyle/>
                  <a:p>
                    <a:fld id="{445F9D76-7CC1-414C-A520-7A59F3F89CFE}" type="CELLRANGE">
                      <a:rPr lang="en-CA"/>
                      <a:pPr/>
                      <a:t>[CELLRANGE]</a:t>
                    </a:fld>
                    <a:endParaRPr lang="en-CA"/>
                  </a:p>
                </c:rich>
              </c:tx>
              <c:dLblPos val="inBase"/>
              <c:showLegendKey val="0"/>
              <c:showVal val="0"/>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Lst>
            </c:dLbl>
            <c:numFmt formatCode="0.0%_);\(0.0%\)" sourceLinked="0"/>
            <c:spPr>
              <a:noFill/>
              <a:ln>
                <a:noFill/>
              </a:ln>
              <a:effectLst/>
            </c:spPr>
            <c:txPr>
              <a:bodyPr rot="0" spcFirstLastPara="1" vertOverflow="ellipsis" vert="horz" wrap="square" lIns="38100" tIns="19050" rIns="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0"/>
              </c:ext>
            </c:extLst>
          </c:dLbls>
          <c:cat>
            <c:strRef>
              <c:f>Analysis!$AW$7:$AW$11</c:f>
              <c:strCache>
                <c:ptCount val="5"/>
                <c:pt idx="0">
                  <c:v>Nevada</c:v>
                </c:pt>
                <c:pt idx="1">
                  <c:v>Arizona</c:v>
                </c:pt>
                <c:pt idx="3">
                  <c:v>New York</c:v>
                </c:pt>
                <c:pt idx="4">
                  <c:v>New Jersey</c:v>
                </c:pt>
              </c:strCache>
            </c:strRef>
          </c:cat>
          <c:val>
            <c:numRef>
              <c:f>Analysis!$AX$7:$AX$11</c:f>
              <c:numCache>
                <c:formatCode>0.0%_);\(0.0%\)</c:formatCode>
                <c:ptCount val="5"/>
                <c:pt idx="0">
                  <c:v>0.17667762578524041</c:v>
                </c:pt>
                <c:pt idx="1">
                  <c:v>0.14744206401483281</c:v>
                </c:pt>
                <c:pt idx="3">
                  <c:v>8.9040067014765745E-2</c:v>
                </c:pt>
                <c:pt idx="4">
                  <c:v>7.4716075152768624E-2</c:v>
                </c:pt>
              </c:numCache>
            </c:numRef>
          </c:val>
          <c:extLst>
            <c:ext xmlns:c15="http://schemas.microsoft.com/office/drawing/2012/chart" uri="{02D57815-91ED-43cb-92C2-25804820EDAC}">
              <c15:datalabelsRange>
                <c15:f>Analysis!$AZ$7:$AZ$11</c15:f>
                <c15:dlblRangeCache>
                  <c:ptCount val="5"/>
                  <c:pt idx="0">
                    <c:v>481,496 </c:v>
                  </c:pt>
                  <c:pt idx="1">
                    <c:v>953,789 </c:v>
                  </c:pt>
                  <c:pt idx="3">
                    <c:v>1,723,117 </c:v>
                  </c:pt>
                  <c:pt idx="4">
                    <c:v>655,465 </c:v>
                  </c:pt>
                </c15:dlblRangeCache>
              </c15:datalabelsRange>
            </c:ext>
          </c:extLst>
        </c:ser>
        <c:ser>
          <c:idx val="1"/>
          <c:order val="1"/>
          <c:spPr>
            <a:solidFill>
              <a:schemeClr val="accent1">
                <a:tint val="77000"/>
              </a:schemeClr>
            </a:solidFill>
            <a:ln>
              <a:noFill/>
            </a:ln>
            <a:effectLst/>
          </c:spPr>
          <c:invertIfNegative val="0"/>
          <c:dLbls>
            <c:dLbl>
              <c:idx val="0"/>
              <c:layout/>
              <c:tx>
                <c:rich>
                  <a:bodyPr/>
                  <a:lstStyle/>
                  <a:p>
                    <a:fld id="{A734D75A-8D08-432B-82FE-940442E71A7E}" type="CELLRANGE">
                      <a:rPr lang="en-US"/>
                      <a:pPr/>
                      <a:t>[CELLRANGE]</a:t>
                    </a:fld>
                    <a:endParaRPr lang="en-CA"/>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A4198C2E-9982-4A88-AF41-249D6F9D622D}" type="CELLRANGE">
                      <a:rPr lang="en-CA"/>
                      <a:pPr/>
                      <a:t>[CELLRANGE]</a:t>
                    </a:fld>
                    <a:endParaRPr lang="en-CA"/>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extLst>
            </c:dLbl>
            <c:dLbl>
              <c:idx val="3"/>
              <c:layout/>
              <c:tx>
                <c:rich>
                  <a:bodyPr/>
                  <a:lstStyle/>
                  <a:p>
                    <a:fld id="{6DD7DE4B-8296-4E32-AA2E-3F0224CCAD55}" type="CELLRANGE">
                      <a:rPr lang="en-CA"/>
                      <a:pPr/>
                      <a:t>[CELLRANGE]</a:t>
                    </a:fld>
                    <a:endParaRPr lang="en-CA"/>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B03EA790-36C1-4C26-B576-932430A6435B}" type="CELLRANGE">
                      <a:rPr lang="en-CA"/>
                      <a:pPr/>
                      <a:t>[CELLRANGE]</a:t>
                    </a:fld>
                    <a:endParaRPr lang="en-CA"/>
                  </a:p>
                </c:rich>
              </c:tx>
              <c:dLblPos val="inBase"/>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Analysis!$AW$7:$AW$11</c:f>
              <c:strCache>
                <c:ptCount val="5"/>
                <c:pt idx="0">
                  <c:v>Nevada</c:v>
                </c:pt>
                <c:pt idx="1">
                  <c:v>Arizona</c:v>
                </c:pt>
                <c:pt idx="3">
                  <c:v>New York</c:v>
                </c:pt>
                <c:pt idx="4">
                  <c:v>New Jersey</c:v>
                </c:pt>
              </c:strCache>
            </c:strRef>
          </c:cat>
          <c:val>
            <c:numRef>
              <c:f>Analysis!$AY$7:$AY$11</c:f>
              <c:numCache>
                <c:formatCode>0.0%_);\(0.0%\)</c:formatCode>
                <c:ptCount val="5"/>
                <c:pt idx="0">
                  <c:v>0</c:v>
                </c:pt>
                <c:pt idx="1">
                  <c:v>0</c:v>
                </c:pt>
                <c:pt idx="3">
                  <c:v>0</c:v>
                </c:pt>
                <c:pt idx="4">
                  <c:v>0</c:v>
                </c:pt>
              </c:numCache>
            </c:numRef>
          </c:val>
          <c:extLst>
            <c:ext xmlns:c15="http://schemas.microsoft.com/office/drawing/2012/chart" uri="{02D57815-91ED-43cb-92C2-25804820EDAC}">
              <c15:datalabelsRange>
                <c15:f>Analysis!$AX$7:$AX$11</c15:f>
                <c15:dlblRangeCache>
                  <c:ptCount val="5"/>
                  <c:pt idx="0">
                    <c:v>17.7% </c:v>
                  </c:pt>
                  <c:pt idx="1">
                    <c:v>14.7% </c:v>
                  </c:pt>
                  <c:pt idx="3">
                    <c:v>8.9% </c:v>
                  </c:pt>
                  <c:pt idx="4">
                    <c:v>7.5% </c:v>
                  </c:pt>
                </c15:dlblRangeCache>
              </c15:datalabelsRange>
            </c:ext>
          </c:extLst>
        </c:ser>
        <c:dLbls>
          <c:dLblPos val="inBase"/>
          <c:showLegendKey val="0"/>
          <c:showVal val="1"/>
          <c:showCatName val="0"/>
          <c:showSerName val="0"/>
          <c:showPercent val="0"/>
          <c:showBubbleSize val="0"/>
        </c:dLbls>
        <c:gapWidth val="182"/>
        <c:overlap val="100"/>
        <c:axId val="413380024"/>
        <c:axId val="413380416"/>
      </c:barChart>
      <c:catAx>
        <c:axId val="413380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380416"/>
        <c:crosses val="autoZero"/>
        <c:auto val="1"/>
        <c:lblAlgn val="ctr"/>
        <c:lblOffset val="100"/>
        <c:noMultiLvlLbl val="0"/>
      </c:catAx>
      <c:valAx>
        <c:axId val="413380416"/>
        <c:scaling>
          <c:orientation val="minMax"/>
        </c:scaling>
        <c:delete val="1"/>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total state population</a:t>
                </a:r>
              </a:p>
            </c:rich>
          </c:tx>
          <c:layout/>
          <c:overlay val="0"/>
          <c:spPr>
            <a:noFill/>
            <a:ln>
              <a:noFill/>
            </a:ln>
            <a:effectLst/>
          </c:spPr>
        </c:title>
        <c:numFmt formatCode="0.0%_);\(0.0%\)" sourceLinked="1"/>
        <c:majorTickMark val="none"/>
        <c:minorTickMark val="none"/>
        <c:tickLblPos val="nextTo"/>
        <c:crossAx val="413380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CA"/>
              <a:t>Where the impact is bigger</a:t>
            </a:r>
          </a:p>
          <a:p>
            <a:pPr algn="l">
              <a:defRPr/>
            </a:pPr>
            <a:r>
              <a:rPr lang="en-CA" sz="800"/>
              <a:t>% of state population gained</a:t>
            </a:r>
            <a:r>
              <a:rPr lang="en-CA" sz="800" baseline="0"/>
              <a:t> and lost</a:t>
            </a:r>
            <a:endParaRPr lang="en-CA" sz="800"/>
          </a:p>
        </c:rich>
      </c:tx>
      <c:layout>
        <c:manualLayout>
          <c:xMode val="edge"/>
          <c:yMode val="edge"/>
          <c:x val="3.7987442140702189E-2"/>
          <c:y val="2.3148148148148147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rgbClr val="7F7F7F"/>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Analysis!$Z$7:$Z$11</c:f>
              <c:strCache>
                <c:ptCount val="5"/>
                <c:pt idx="0">
                  <c:v>North Dakota</c:v>
                </c:pt>
                <c:pt idx="1">
                  <c:v>Delaware</c:v>
                </c:pt>
                <c:pt idx="3">
                  <c:v>New Jersey</c:v>
                </c:pt>
                <c:pt idx="4">
                  <c:v>Alaska</c:v>
                </c:pt>
              </c:strCache>
            </c:strRef>
          </c:cat>
          <c:val>
            <c:numRef>
              <c:f>Analysis!$AA$7:$AA$11</c:f>
              <c:numCache>
                <c:formatCode>0.0%_);\(0.0%\)</c:formatCode>
                <c:ptCount val="5"/>
                <c:pt idx="0">
                  <c:v>2.0662822285812031E-2</c:v>
                </c:pt>
                <c:pt idx="1">
                  <c:v>1.0598118635392952E-2</c:v>
                </c:pt>
                <c:pt idx="3">
                  <c:v>-1.0142664598442631E-2</c:v>
                </c:pt>
                <c:pt idx="4">
                  <c:v>-7.023569509114154E-2</c:v>
                </c:pt>
              </c:numCache>
            </c:numRef>
          </c:val>
          <c:extLst>
            <c:ext xmlns:c14="http://schemas.microsoft.com/office/drawing/2007/8/2/chart" uri="{6F2FDCE9-48DA-4B69-8628-5D25D57E5C99}">
              <c14:invertSolidFillFmt>
                <c14:spPr xmlns:c14="http://schemas.microsoft.com/office/drawing/2007/8/2/chart">
                  <a:solidFill>
                    <a:srgbClr val="CC0000"/>
                  </a:solidFill>
                  <a:ln>
                    <a:noFill/>
                  </a:ln>
                  <a:effectLst/>
                </c14:spPr>
              </c14:invertSolidFillFmt>
            </c:ext>
          </c:extLst>
        </c:ser>
        <c:dLbls>
          <c:showLegendKey val="0"/>
          <c:showVal val="0"/>
          <c:showCatName val="0"/>
          <c:showSerName val="0"/>
          <c:showPercent val="0"/>
          <c:showBubbleSize val="0"/>
        </c:dLbls>
        <c:gapWidth val="182"/>
        <c:axId val="413381200"/>
        <c:axId val="413381592"/>
      </c:barChart>
      <c:catAx>
        <c:axId val="41338120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381592"/>
        <c:crosses val="autoZero"/>
        <c:auto val="1"/>
        <c:lblAlgn val="ctr"/>
        <c:lblOffset val="550"/>
        <c:noMultiLvlLbl val="0"/>
      </c:catAx>
      <c:valAx>
        <c:axId val="413381592"/>
        <c:scaling>
          <c:orientation val="minMax"/>
        </c:scaling>
        <c:delete val="1"/>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&lt;--</a:t>
                </a:r>
                <a:r>
                  <a:rPr lang="en-CA" baseline="0"/>
                  <a:t> Loss                                            Gain --&gt;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_);\(0.0%\)" sourceLinked="1"/>
        <c:majorTickMark val="out"/>
        <c:minorTickMark val="none"/>
        <c:tickLblPos val="nextTo"/>
        <c:crossAx val="4133812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799593310221895E-2"/>
          <c:y val="0.21446078431372548"/>
          <c:w val="0.5984072810011376"/>
          <c:h val="0.64460784313725494"/>
        </c:manualLayout>
      </c:layout>
      <c:pieChart>
        <c:varyColors val="1"/>
        <c:ser>
          <c:idx val="0"/>
          <c:order val="0"/>
          <c:spPr>
            <a:ln w="9525">
              <a:solidFill>
                <a:schemeClr val="bg2">
                  <a:lumMod val="75000"/>
                </a:schemeClr>
              </a:solidFill>
            </a:ln>
          </c:spPr>
          <c:dPt>
            <c:idx val="0"/>
            <c:bubble3D val="0"/>
            <c:spPr>
              <a:solidFill>
                <a:schemeClr val="accent1">
                  <a:lumMod val="50000"/>
                </a:schemeClr>
              </a:solidFill>
              <a:ln w="9525">
                <a:solidFill>
                  <a:schemeClr val="bg2">
                    <a:lumMod val="75000"/>
                  </a:schemeClr>
                </a:solidFill>
              </a:ln>
              <a:effectLst/>
            </c:spPr>
          </c:dPt>
          <c:dPt>
            <c:idx val="1"/>
            <c:bubble3D val="0"/>
            <c:spPr>
              <a:solidFill>
                <a:schemeClr val="bg2">
                  <a:lumMod val="50000"/>
                </a:schemeClr>
              </a:solidFill>
              <a:ln w="9525">
                <a:solidFill>
                  <a:schemeClr val="bg2">
                    <a:lumMod val="75000"/>
                  </a:schemeClr>
                </a:solidFill>
              </a:ln>
              <a:effectLst/>
            </c:spPr>
          </c:dPt>
          <c:dPt>
            <c:idx val="2"/>
            <c:bubble3D val="0"/>
            <c:spPr>
              <a:noFill/>
              <a:ln w="9525">
                <a:solidFill>
                  <a:schemeClr val="bg2">
                    <a:lumMod val="75000"/>
                  </a:schemeClr>
                </a:solidFill>
              </a:ln>
              <a:effectLst/>
            </c:spPr>
          </c:dPt>
          <c:dLbls>
            <c:dLbl>
              <c:idx val="0"/>
              <c:layout>
                <c:manualLayout>
                  <c:x val="0.20785509623797024"/>
                  <c:y val="2.7738772236803721E-2"/>
                </c:manualLayout>
              </c:layout>
              <c:spPr>
                <a:noFill/>
                <a:ln>
                  <a:noFill/>
                </a:ln>
                <a:effectLst/>
              </c:spPr>
              <c:txPr>
                <a:bodyPr rot="0" spcFirstLastPara="1" vertOverflow="ellipsis" vert="horz" wrap="square" lIns="38100" tIns="19050" rIns="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15:layout/>
                </c:ext>
              </c:extLst>
            </c:dLbl>
            <c:dLbl>
              <c:idx val="1"/>
              <c:layout>
                <c:manualLayout>
                  <c:x val="0.21818400150961506"/>
                  <c:y val="0.29014937471051411"/>
                </c:manualLayout>
              </c:layout>
              <c:spPr>
                <a:noFill/>
                <a:ln>
                  <a:noFill/>
                </a:ln>
                <a:effectLst/>
              </c:spPr>
              <c:txPr>
                <a:bodyPr rot="0" spcFirstLastPara="1" vertOverflow="ellipsis" vert="horz" wrap="square" lIns="38100" tIns="19050" rIns="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dLbl>
              <c:idx val="2"/>
              <c:layout/>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Analysis!$BB$8:$BB$10</c:f>
              <c:strCache>
                <c:ptCount val="3"/>
                <c:pt idx="0">
                  <c:v>Internal migration</c:v>
                </c:pt>
                <c:pt idx="1">
                  <c:v>Settlers from other states</c:v>
                </c:pt>
                <c:pt idx="2">
                  <c:v>Same residence 1 year ago</c:v>
                </c:pt>
              </c:strCache>
            </c:strRef>
          </c:cat>
          <c:val>
            <c:numRef>
              <c:f>Analysis!$BD$8:$BD$10</c:f>
              <c:numCache>
                <c:formatCode>#,##0_);\(#,##0\);0_);@_)</c:formatCode>
                <c:ptCount val="3"/>
                <c:pt idx="0">
                  <c:v>590326</c:v>
                </c:pt>
                <c:pt idx="1">
                  <c:v>104600</c:v>
                </c:pt>
                <c:pt idx="2">
                  <c:v>4054260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Arrivals</a:t>
            </a:r>
            <a:r>
              <a:rPr lang="en-US" baseline="0"/>
              <a:t> and Departures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bg2">
                  <a:lumMod val="25000"/>
                </a:schemeClr>
              </a:solidFill>
              <a:ln>
                <a:noFill/>
              </a:ln>
              <a:effectLst/>
            </c:spPr>
          </c:dPt>
          <c:dPt>
            <c:idx val="1"/>
            <c:invertIfNegative val="0"/>
            <c:bubble3D val="0"/>
            <c:spPr>
              <a:solidFill>
                <a:srgbClr val="CC0000"/>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Analysis!$BB$13:$BB$14</c:f>
              <c:strCache>
                <c:ptCount val="2"/>
                <c:pt idx="0">
                  <c:v>Arrived</c:v>
                </c:pt>
                <c:pt idx="1">
                  <c:v>Departed</c:v>
                </c:pt>
              </c:strCache>
            </c:strRef>
          </c:cat>
          <c:val>
            <c:numRef>
              <c:f>Analysis!$BC$13:$BC$14</c:f>
              <c:numCache>
                <c:formatCode>#,##0_);\(#,##0\);0_);@_)</c:formatCode>
                <c:ptCount val="2"/>
                <c:pt idx="0">
                  <c:v>104600</c:v>
                </c:pt>
                <c:pt idx="1">
                  <c:v>109210</c:v>
                </c:pt>
              </c:numCache>
            </c:numRef>
          </c:val>
        </c:ser>
        <c:ser>
          <c:idx val="1"/>
          <c:order val="1"/>
          <c:spPr>
            <a:noFill/>
            <a:ln>
              <a:solidFill>
                <a:schemeClr val="bg2">
                  <a:lumMod val="75000"/>
                </a:schemeClr>
              </a:solidFill>
              <a:prstDash val="dash"/>
            </a:ln>
            <a:effectLst/>
          </c:spPr>
          <c:invertIfNegative val="0"/>
          <c:dLbls>
            <c:dLbl>
              <c:idx val="0"/>
              <c:layout/>
              <c:tx>
                <c:rich>
                  <a:bodyPr/>
                  <a:lstStyle/>
                  <a:p>
                    <a:fld id="{292412B8-3B44-4D23-B5DE-25642BB74689}" type="CELLRANGE">
                      <a:rPr lang="en-US"/>
                      <a:pPr/>
                      <a:t>[CELLRANGE]</a:t>
                    </a:fld>
                    <a:endParaRPr lang="en-US" baseline="0"/>
                  </a:p>
                  <a:p>
                    <a:fld id="{723D82D1-4FC1-4CFB-87E3-2A1255B7579D}" type="VALUE">
                      <a:rPr lang="en-US"/>
                      <a:pPr/>
                      <a:t>[VALUE]</a:t>
                    </a:fld>
                    <a:endParaRPr lang="en-CA"/>
                  </a:p>
                </c:rich>
              </c:tx>
              <c:dLblPos val="inEnd"/>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Lst>
            </c:dLbl>
            <c:dLbl>
              <c:idx val="1"/>
              <c:layout/>
              <c:tx>
                <c:rich>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fld id="{3CB9B00F-E07A-4965-BB42-CB52FB160443}" type="CELLRANGE">
                      <a:rPr lang="en-US" b="1"/>
                      <a:pPr>
                        <a:defRPr b="1">
                          <a:solidFill>
                            <a:srgbClr val="C00000"/>
                          </a:solidFill>
                        </a:defRPr>
                      </a:pPr>
                      <a:t>[CELLRANGE]</a:t>
                    </a:fld>
                    <a:endParaRPr lang="en-US" b="1" baseline="0"/>
                  </a:p>
                  <a:p>
                    <a:pPr>
                      <a:defRPr b="1">
                        <a:solidFill>
                          <a:srgbClr val="C00000"/>
                        </a:solidFill>
                      </a:defRPr>
                    </a:pPr>
                    <a:fld id="{F0F8933B-1BC3-4445-A7A3-1179B3570343}" type="VALUE">
                      <a:rPr lang="en-US" b="1"/>
                      <a:pPr>
                        <a:defRPr b="1">
                          <a:solidFill>
                            <a:srgbClr val="C00000"/>
                          </a:solidFill>
                        </a:defRPr>
                      </a:pPr>
                      <a:t>[VALUE]</a:t>
                    </a:fld>
                    <a:endParaRPr lang="en-CA"/>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n-US"/>
                </a:p>
              </c:txPr>
              <c:dLblPos val="inEnd"/>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Analysis!$BB$13:$BB$14</c:f>
              <c:strCache>
                <c:ptCount val="2"/>
                <c:pt idx="0">
                  <c:v>Arrived</c:v>
                </c:pt>
                <c:pt idx="1">
                  <c:v>Departed</c:v>
                </c:pt>
              </c:strCache>
            </c:strRef>
          </c:cat>
          <c:val>
            <c:numRef>
              <c:f>Analysis!$BD$13:$BD$14</c:f>
              <c:numCache>
                <c:formatCode>#,##0_);\(#,##0\);0_);@_)</c:formatCode>
                <c:ptCount val="2"/>
                <c:pt idx="0">
                  <c:v>4610</c:v>
                </c:pt>
                <c:pt idx="1">
                  <c:v>0</c:v>
                </c:pt>
              </c:numCache>
            </c:numRef>
          </c:val>
          <c:extLst>
            <c:ext xmlns:c15="http://schemas.microsoft.com/office/drawing/2012/chart" uri="{02D57815-91ED-43cb-92C2-25804820EDAC}">
              <c15:datalabelsRange>
                <c15:f>Analysis!$BE$13:$BE$14</c15:f>
                <c15:dlblRangeCache>
                  <c:ptCount val="2"/>
                  <c:pt idx="0">
                    <c:v>Loss</c:v>
                  </c:pt>
                  <c:pt idx="1">
                    <c:v>Gain  </c:v>
                  </c:pt>
                </c15:dlblRangeCache>
              </c15:datalabelsRange>
            </c:ext>
          </c:extLst>
        </c:ser>
        <c:dLbls>
          <c:showLegendKey val="0"/>
          <c:showVal val="0"/>
          <c:showCatName val="0"/>
          <c:showSerName val="0"/>
          <c:showPercent val="0"/>
          <c:showBubbleSize val="0"/>
        </c:dLbls>
        <c:gapWidth val="219"/>
        <c:overlap val="100"/>
        <c:axId val="413382768"/>
        <c:axId val="413383160"/>
      </c:barChart>
      <c:catAx>
        <c:axId val="413382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383160"/>
        <c:crosses val="autoZero"/>
        <c:auto val="1"/>
        <c:lblAlgn val="ctr"/>
        <c:lblOffset val="100"/>
        <c:noMultiLvlLbl val="0"/>
      </c:catAx>
      <c:valAx>
        <c:axId val="413383160"/>
        <c:scaling>
          <c:orientation val="minMax"/>
        </c:scaling>
        <c:delete val="1"/>
        <c:axPos val="l"/>
        <c:numFmt formatCode="#,##0_);\(#,##0\);0_);@_)" sourceLinked="1"/>
        <c:majorTickMark val="none"/>
        <c:minorTickMark val="none"/>
        <c:tickLblPos val="nextTo"/>
        <c:crossAx val="4133827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Most Stable states</a:t>
            </a:r>
          </a:p>
          <a:p>
            <a:pPr algn="l">
              <a:defRPr/>
            </a:pPr>
            <a:r>
              <a:rPr lang="en-US" sz="800"/>
              <a:t>Net Migration</a:t>
            </a:r>
          </a:p>
        </c:rich>
      </c:tx>
      <c:layout>
        <c:manualLayout>
          <c:xMode val="edge"/>
          <c:yMode val="edge"/>
          <c:x val="3.7987421383647794E-2"/>
          <c:y val="2.3148148148148147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spPr>
            <a:solidFill>
              <a:srgbClr val="7F7F7F"/>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Analysis!$T$15:$T$20</c:f>
              <c:strCache>
                <c:ptCount val="6"/>
                <c:pt idx="0">
                  <c:v>West Virginia</c:v>
                </c:pt>
                <c:pt idx="1">
                  <c:v>Wyoming</c:v>
                </c:pt>
                <c:pt idx="2">
                  <c:v>Wisconsin</c:v>
                </c:pt>
                <c:pt idx="3">
                  <c:v>Iowa</c:v>
                </c:pt>
                <c:pt idx="4">
                  <c:v>Maryland</c:v>
                </c:pt>
                <c:pt idx="5">
                  <c:v>Ohio</c:v>
                </c:pt>
              </c:strCache>
            </c:strRef>
          </c:cat>
          <c:val>
            <c:numRef>
              <c:f>Analysis!$U$15:$U$20</c:f>
              <c:numCache>
                <c:formatCode>#,##0_);\(#,##0\);0_);@_)</c:formatCode>
                <c:ptCount val="6"/>
                <c:pt idx="0">
                  <c:v>-300</c:v>
                </c:pt>
                <c:pt idx="1">
                  <c:v>-1079</c:v>
                </c:pt>
                <c:pt idx="2">
                  <c:v>1468</c:v>
                </c:pt>
                <c:pt idx="3">
                  <c:v>2435</c:v>
                </c:pt>
                <c:pt idx="4">
                  <c:v>-2681</c:v>
                </c:pt>
                <c:pt idx="5">
                  <c:v>-2811</c:v>
                </c:pt>
              </c:numCache>
            </c:numRef>
          </c:val>
          <c:extLst>
            <c:ext xmlns:c14="http://schemas.microsoft.com/office/drawing/2007/8/2/chart" uri="{6F2FDCE9-48DA-4B69-8628-5D25D57E5C99}">
              <c14:invertSolidFillFmt>
                <c14:spPr xmlns:c14="http://schemas.microsoft.com/office/drawing/2007/8/2/chart">
                  <a:solidFill>
                    <a:srgbClr val="CC0000"/>
                  </a:solidFill>
                  <a:ln>
                    <a:noFill/>
                  </a:ln>
                  <a:effectLst/>
                </c14:spPr>
              </c14:invertSolidFillFmt>
            </c:ext>
          </c:extLst>
        </c:ser>
        <c:dLbls>
          <c:showLegendKey val="0"/>
          <c:showVal val="0"/>
          <c:showCatName val="0"/>
          <c:showSerName val="0"/>
          <c:showPercent val="0"/>
          <c:showBubbleSize val="0"/>
        </c:dLbls>
        <c:gapWidth val="182"/>
        <c:axId val="438863200"/>
        <c:axId val="438863592"/>
      </c:barChart>
      <c:catAx>
        <c:axId val="438863200"/>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8863592"/>
        <c:crosses val="autoZero"/>
        <c:auto val="1"/>
        <c:lblAlgn val="ctr"/>
        <c:lblOffset val="100"/>
        <c:noMultiLvlLbl val="0"/>
      </c:catAx>
      <c:valAx>
        <c:axId val="438863592"/>
        <c:scaling>
          <c:orientation val="minMax"/>
          <c:max val="25000"/>
          <c:min val="-25000"/>
        </c:scaling>
        <c:delete val="1"/>
        <c:axPos val="t"/>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&lt;--</a:t>
                </a:r>
                <a:r>
                  <a:rPr lang="en-CA" baseline="0"/>
                  <a:t> Loss         Gain --&gt;</a:t>
                </a:r>
                <a:endParaRPr lang="en-CA"/>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_);\(#,##0\);0_);@_)" sourceLinked="1"/>
        <c:majorTickMark val="out"/>
        <c:minorTickMark val="none"/>
        <c:tickLblPos val="nextTo"/>
        <c:crossAx val="4388632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http://chandoo.org/wp/" TargetMode="External"/><Relationship Id="rId1" Type="http://schemas.openxmlformats.org/officeDocument/2006/relationships/hyperlink" Target="http://chandoo.org/wp/2014/04/09/visualize-state-migration-contest/" TargetMode="External"/></Relationships>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28575</xdr:colOff>
      <xdr:row>0</xdr:row>
      <xdr:rowOff>228600</xdr:rowOff>
    </xdr:from>
    <xdr:to>
      <xdr:col>13</xdr:col>
      <xdr:colOff>0</xdr:colOff>
      <xdr:row>0</xdr:row>
      <xdr:rowOff>504825</xdr:rowOff>
    </xdr:to>
    <xdr:sp macro="" textlink="">
      <xdr:nvSpPr>
        <xdr:cNvPr id="2" name="Rounded Rectangle 1">
          <a:hlinkClick xmlns:r="http://schemas.openxmlformats.org/officeDocument/2006/relationships" r:id="rId1"/>
        </xdr:cNvPr>
        <xdr:cNvSpPr/>
      </xdr:nvSpPr>
      <xdr:spPr>
        <a:xfrm>
          <a:off x="6267450"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Contest Website</a:t>
          </a:r>
        </a:p>
      </xdr:txBody>
    </xdr:sp>
    <xdr:clientData/>
  </xdr:twoCellAnchor>
  <xdr:twoCellAnchor>
    <xdr:from>
      <xdr:col>14</xdr:col>
      <xdr:colOff>0</xdr:colOff>
      <xdr:row>0</xdr:row>
      <xdr:rowOff>228600</xdr:rowOff>
    </xdr:from>
    <xdr:to>
      <xdr:col>16</xdr:col>
      <xdr:colOff>581025</xdr:colOff>
      <xdr:row>0</xdr:row>
      <xdr:rowOff>504825</xdr:rowOff>
    </xdr:to>
    <xdr:sp macro="" textlink="">
      <xdr:nvSpPr>
        <xdr:cNvPr id="4" name="Rounded Rectangle 3">
          <a:hlinkClick xmlns:r="http://schemas.openxmlformats.org/officeDocument/2006/relationships" r:id="rId2"/>
        </xdr:cNvPr>
        <xdr:cNvSpPr/>
      </xdr:nvSpPr>
      <xdr:spPr>
        <a:xfrm>
          <a:off x="8677275"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152400</xdr:colOff>
      <xdr:row>1</xdr:row>
      <xdr:rowOff>190498</xdr:rowOff>
    </xdr:from>
    <xdr:to>
      <xdr:col>10</xdr:col>
      <xdr:colOff>57150</xdr:colOff>
      <xdr:row>14</xdr:row>
      <xdr:rowOff>176623</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1638301</xdr:colOff>
      <xdr:row>1</xdr:row>
      <xdr:rowOff>190498</xdr:rowOff>
    </xdr:from>
    <xdr:to>
      <xdr:col>13</xdr:col>
      <xdr:colOff>171449</xdr:colOff>
      <xdr:row>14</xdr:row>
      <xdr:rowOff>176623</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581024</xdr:colOff>
      <xdr:row>16</xdr:row>
      <xdr:rowOff>38100</xdr:rowOff>
    </xdr:from>
    <xdr:to>
      <xdr:col>12</xdr:col>
      <xdr:colOff>133349</xdr:colOff>
      <xdr:row>32</xdr:row>
      <xdr:rowOff>34275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438150</xdr:colOff>
      <xdr:row>16</xdr:row>
      <xdr:rowOff>38100</xdr:rowOff>
    </xdr:from>
    <xdr:to>
      <xdr:col>18</xdr:col>
      <xdr:colOff>209550</xdr:colOff>
      <xdr:row>32</xdr:row>
      <xdr:rowOff>34275</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76199</xdr:colOff>
      <xdr:row>6</xdr:row>
      <xdr:rowOff>123825</xdr:rowOff>
    </xdr:from>
    <xdr:to>
      <xdr:col>3</xdr:col>
      <xdr:colOff>57524</xdr:colOff>
      <xdr:row>14</xdr:row>
      <xdr:rowOff>95250</xdr:rowOff>
    </xdr:to>
    <xdr:pic>
      <xdr:nvPicPr>
        <xdr:cNvPr id="5" name="Picture 4"/>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6199" y="1343025"/>
          <a:ext cx="3219825" cy="1495425"/>
        </a:xfrm>
        <a:prstGeom prst="rect">
          <a:avLst/>
        </a:prstGeom>
        <a:solidFill>
          <a:schemeClr val="bg1">
            <a:alpha val="52000"/>
          </a:schemeClr>
        </a:solidFill>
        <a:ln>
          <a:noFill/>
        </a:ln>
      </xdr:spPr>
    </xdr:pic>
    <xdr:clientData/>
  </xdr:twoCellAnchor>
  <xdr:twoCellAnchor>
    <xdr:from>
      <xdr:col>0</xdr:col>
      <xdr:colOff>47624</xdr:colOff>
      <xdr:row>6</xdr:row>
      <xdr:rowOff>142875</xdr:rowOff>
    </xdr:from>
    <xdr:to>
      <xdr:col>3</xdr:col>
      <xdr:colOff>28949</xdr:colOff>
      <xdr:row>14</xdr:row>
      <xdr:rowOff>104775</xdr:rowOff>
    </xdr:to>
    <xdr:sp macro="" textlink="">
      <xdr:nvSpPr>
        <xdr:cNvPr id="8" name="Rectangle 7"/>
        <xdr:cNvSpPr>
          <a:spLocks/>
        </xdr:cNvSpPr>
      </xdr:nvSpPr>
      <xdr:spPr>
        <a:xfrm>
          <a:off x="47624" y="1362075"/>
          <a:ext cx="3219825" cy="1485900"/>
        </a:xfrm>
        <a:prstGeom prst="rect">
          <a:avLst/>
        </a:prstGeom>
        <a:solidFill>
          <a:schemeClr val="bg1">
            <a:alpha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51978</xdr:colOff>
      <xdr:row>8</xdr:row>
      <xdr:rowOff>76200</xdr:rowOff>
    </xdr:from>
    <xdr:to>
      <xdr:col>2</xdr:col>
      <xdr:colOff>554641</xdr:colOff>
      <xdr:row>12</xdr:row>
      <xdr:rowOff>159785</xdr:rowOff>
    </xdr:to>
    <xdr:grpSp>
      <xdr:nvGrpSpPr>
        <xdr:cNvPr id="11" name="Group 10"/>
        <xdr:cNvGrpSpPr/>
      </xdr:nvGrpSpPr>
      <xdr:grpSpPr>
        <a:xfrm>
          <a:off x="51978" y="1676400"/>
          <a:ext cx="3131563" cy="845585"/>
          <a:chOff x="51978" y="1323975"/>
          <a:chExt cx="3008313" cy="845585"/>
        </a:xfrm>
      </xdr:grpSpPr>
      <xdr:sp macro="" textlink="Analysis!A12">
        <xdr:nvSpPr>
          <xdr:cNvPr id="7" name="TextBox 6"/>
          <xdr:cNvSpPr txBox="1"/>
        </xdr:nvSpPr>
        <xdr:spPr>
          <a:xfrm>
            <a:off x="146138" y="1323975"/>
            <a:ext cx="2661525"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B9635C10-14B7-45BD-8176-DB52800B89AA}" type="TxLink">
              <a:rPr lang="en-US" sz="1100" b="1" i="0" u="none" strike="noStrike">
                <a:solidFill>
                  <a:srgbClr val="000000"/>
                </a:solidFill>
                <a:latin typeface="Calibri"/>
              </a:rPr>
              <a:pPr/>
              <a:t>Out of 310 million people in the U.S in 2012,</a:t>
            </a:fld>
            <a:endParaRPr lang="en-CA" sz="1100" b="1"/>
          </a:p>
        </xdr:txBody>
      </xdr:sp>
      <xdr:sp macro="" textlink="Analysis!A13">
        <xdr:nvSpPr>
          <xdr:cNvPr id="21" name="TextBox 20"/>
          <xdr:cNvSpPr txBox="1"/>
        </xdr:nvSpPr>
        <xdr:spPr>
          <a:xfrm>
            <a:off x="71438" y="1614488"/>
            <a:ext cx="2970739"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9A52D722-D66F-4403-B11B-ECC875BEB887}" type="TxLink">
              <a:rPr lang="en-US" sz="1100" b="1" i="0" u="none" strike="noStrike">
                <a:solidFill>
                  <a:srgbClr val="000000"/>
                </a:solidFill>
                <a:latin typeface="Calibri"/>
              </a:rPr>
              <a:pPr/>
              <a:t>roughly 7 million (or 2.3%) , settled in a new state</a:t>
            </a:fld>
            <a:endParaRPr lang="en-CA" sz="1100" b="1"/>
          </a:p>
        </xdr:txBody>
      </xdr:sp>
      <xdr:sp macro="" textlink="Analysis!A14">
        <xdr:nvSpPr>
          <xdr:cNvPr id="22" name="TextBox 21"/>
          <xdr:cNvSpPr txBox="1"/>
        </xdr:nvSpPr>
        <xdr:spPr>
          <a:xfrm>
            <a:off x="51978" y="1905000"/>
            <a:ext cx="3008313" cy="26456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47E0D850-89AB-4BD7-AF71-B1BEDD525A0B}" type="TxLink">
              <a:rPr lang="en-US" sz="1100" b="1" i="0" u="none" strike="noStrike">
                <a:solidFill>
                  <a:srgbClr val="000000"/>
                </a:solidFill>
                <a:latin typeface="Calibri"/>
              </a:rPr>
              <a:pPr/>
              <a:t>and 38 million (or 12.2%) moved within their state</a:t>
            </a:fld>
            <a:endParaRPr lang="en-CA" sz="1100" b="1"/>
          </a:p>
        </xdr:txBody>
      </xdr:sp>
    </xdr:grpSp>
    <xdr:clientData/>
  </xdr:twoCellAnchor>
  <xdr:twoCellAnchor>
    <xdr:from>
      <xdr:col>3</xdr:col>
      <xdr:colOff>133350</xdr:colOff>
      <xdr:row>1</xdr:row>
      <xdr:rowOff>190498</xdr:rowOff>
    </xdr:from>
    <xdr:to>
      <xdr:col>7</xdr:col>
      <xdr:colOff>190500</xdr:colOff>
      <xdr:row>14</xdr:row>
      <xdr:rowOff>176848</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581025</xdr:colOff>
      <xdr:row>1</xdr:row>
      <xdr:rowOff>190498</xdr:rowOff>
    </xdr:from>
    <xdr:to>
      <xdr:col>18</xdr:col>
      <xdr:colOff>428625</xdr:colOff>
      <xdr:row>14</xdr:row>
      <xdr:rowOff>176848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161925</xdr:colOff>
      <xdr:row>18</xdr:row>
      <xdr:rowOff>171450</xdr:rowOff>
    </xdr:from>
    <xdr:to>
      <xdr:col>2</xdr:col>
      <xdr:colOff>447675</xdr:colOff>
      <xdr:row>32</xdr:row>
      <xdr:rowOff>47625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542926</xdr:colOff>
      <xdr:row>16</xdr:row>
      <xdr:rowOff>38100</xdr:rowOff>
    </xdr:from>
    <xdr:to>
      <xdr:col>8</xdr:col>
      <xdr:colOff>104776</xdr:colOff>
      <xdr:row>32</xdr:row>
      <xdr:rowOff>34275</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104776</xdr:colOff>
      <xdr:row>21</xdr:row>
      <xdr:rowOff>0</xdr:rowOff>
    </xdr:from>
    <xdr:to>
      <xdr:col>22</xdr:col>
      <xdr:colOff>1</xdr:colOff>
      <xdr:row>33</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Table2" displayName="Table2" ref="A1:D7804" totalsRowShown="0">
  <autoFilter ref="A1:D7804"/>
  <tableColumns count="4">
    <tableColumn id="1" name="Residence"/>
    <tableColumn id="2" name="Residence previous year"/>
    <tableColumn id="3" name="Migration" dataDxfId="1"/>
    <tableColumn id="4" name="Yea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chandoo.org/wp/2014/04/09/visualize-state-migration-contest/" TargetMode="External"/><Relationship Id="rId2" Type="http://schemas.openxmlformats.org/officeDocument/2006/relationships/hyperlink" Target="http://chandoo.org/wp/2014/04/09/visualize-state-migration-contest/" TargetMode="External"/><Relationship Id="rId1" Type="http://schemas.openxmlformats.org/officeDocument/2006/relationships/hyperlink" Target="http://facebook.com/chandoo.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49"/>
  <sheetViews>
    <sheetView showGridLines="0" workbookViewId="0"/>
  </sheetViews>
  <sheetFormatPr defaultRowHeight="15" x14ac:dyDescent="0.25"/>
  <cols>
    <col min="1" max="1" width="2.7109375" customWidth="1"/>
    <col min="2" max="2" width="3.7109375" customWidth="1"/>
    <col min="3" max="3" width="23.140625" customWidth="1"/>
    <col min="7" max="7" width="17.28515625" bestFit="1" customWidth="1"/>
    <col min="14" max="14" width="3.85546875" customWidth="1"/>
  </cols>
  <sheetData>
    <row r="1" spans="2:3" s="18" customFormat="1" ht="54" customHeight="1" x14ac:dyDescent="0.25">
      <c r="B1" s="18" t="s">
        <v>73</v>
      </c>
    </row>
    <row r="3" spans="2:3" s="19" customFormat="1" x14ac:dyDescent="0.25">
      <c r="B3" s="19" t="s">
        <v>72</v>
      </c>
    </row>
    <row r="5" spans="2:3" x14ac:dyDescent="0.25">
      <c r="C5" t="s">
        <v>107</v>
      </c>
    </row>
    <row r="6" spans="2:3" x14ac:dyDescent="0.25">
      <c r="C6" t="s">
        <v>74</v>
      </c>
    </row>
    <row r="7" spans="2:3" x14ac:dyDescent="0.25">
      <c r="C7" t="s">
        <v>75</v>
      </c>
    </row>
    <row r="8" spans="2:3" x14ac:dyDescent="0.25">
      <c r="C8" t="s">
        <v>106</v>
      </c>
    </row>
    <row r="9" spans="2:3" x14ac:dyDescent="0.25">
      <c r="C9" t="s">
        <v>76</v>
      </c>
    </row>
    <row r="10" spans="2:3" x14ac:dyDescent="0.25">
      <c r="C10" s="20" t="s">
        <v>77</v>
      </c>
    </row>
    <row r="11" spans="2:3" x14ac:dyDescent="0.25">
      <c r="C11" s="20" t="s">
        <v>78</v>
      </c>
    </row>
    <row r="12" spans="2:3" x14ac:dyDescent="0.25">
      <c r="C12" s="20" t="s">
        <v>79</v>
      </c>
    </row>
    <row r="13" spans="2:3" x14ac:dyDescent="0.25">
      <c r="C13" t="s">
        <v>80</v>
      </c>
    </row>
    <row r="14" spans="2:3" x14ac:dyDescent="0.25">
      <c r="C14" t="s">
        <v>105</v>
      </c>
    </row>
    <row r="16" spans="2:3" s="19" customFormat="1" x14ac:dyDescent="0.25">
      <c r="B16" s="19" t="s">
        <v>81</v>
      </c>
    </row>
    <row r="18" spans="2:10" x14ac:dyDescent="0.25">
      <c r="C18" t="s">
        <v>82</v>
      </c>
      <c r="E18" t="s">
        <v>83</v>
      </c>
    </row>
    <row r="19" spans="2:10" x14ac:dyDescent="0.25">
      <c r="C19" t="s">
        <v>84</v>
      </c>
      <c r="E19" s="5" t="s">
        <v>85</v>
      </c>
      <c r="G19" s="130">
        <f ca="1">DATE(2014,4,20)-TODAY()</f>
        <v>0</v>
      </c>
      <c r="H19" s="130"/>
      <c r="I19" s="130"/>
      <c r="J19" s="130"/>
    </row>
    <row r="21" spans="2:10" s="19" customFormat="1" x14ac:dyDescent="0.25">
      <c r="B21" s="19" t="s">
        <v>86</v>
      </c>
    </row>
    <row r="23" spans="2:10" x14ac:dyDescent="0.25">
      <c r="C23" s="5" t="s">
        <v>87</v>
      </c>
    </row>
    <row r="24" spans="2:10" x14ac:dyDescent="0.25">
      <c r="C24" s="16" t="s">
        <v>88</v>
      </c>
    </row>
    <row r="25" spans="2:10" x14ac:dyDescent="0.25">
      <c r="C25" s="16" t="s">
        <v>89</v>
      </c>
    </row>
    <row r="26" spans="2:10" x14ac:dyDescent="0.25">
      <c r="C26" s="16" t="s">
        <v>90</v>
      </c>
    </row>
    <row r="27" spans="2:10" x14ac:dyDescent="0.25">
      <c r="C27" s="16"/>
    </row>
    <row r="28" spans="2:10" x14ac:dyDescent="0.25">
      <c r="C28" s="5" t="s">
        <v>91</v>
      </c>
    </row>
    <row r="29" spans="2:10" x14ac:dyDescent="0.25">
      <c r="C29" s="17" t="s">
        <v>93</v>
      </c>
    </row>
    <row r="30" spans="2:10" x14ac:dyDescent="0.25">
      <c r="C30" s="16" t="s">
        <v>92</v>
      </c>
    </row>
    <row r="31" spans="2:10" x14ac:dyDescent="0.25">
      <c r="C31" s="16" t="s">
        <v>90</v>
      </c>
    </row>
    <row r="33" spans="2:14" s="19" customFormat="1" x14ac:dyDescent="0.25">
      <c r="B33" s="19" t="s">
        <v>94</v>
      </c>
    </row>
    <row r="34" spans="2:14" x14ac:dyDescent="0.25">
      <c r="C34" t="s">
        <v>95</v>
      </c>
    </row>
    <row r="35" spans="2:14" x14ac:dyDescent="0.25">
      <c r="C35" s="16" t="s">
        <v>96</v>
      </c>
    </row>
    <row r="37" spans="2:14" x14ac:dyDescent="0.25">
      <c r="C37" t="s">
        <v>97</v>
      </c>
    </row>
    <row r="38" spans="2:14" x14ac:dyDescent="0.25">
      <c r="C38" s="16" t="s">
        <v>98</v>
      </c>
    </row>
    <row r="40" spans="2:14" x14ac:dyDescent="0.25">
      <c r="C40" t="s">
        <v>99</v>
      </c>
    </row>
    <row r="41" spans="2:14" x14ac:dyDescent="0.25">
      <c r="C41" s="16" t="s">
        <v>100</v>
      </c>
    </row>
    <row r="43" spans="2:14" s="19" customFormat="1" x14ac:dyDescent="0.25">
      <c r="B43" s="19" t="s">
        <v>102</v>
      </c>
    </row>
    <row r="44" spans="2:14" x14ac:dyDescent="0.25">
      <c r="C44" t="s">
        <v>103</v>
      </c>
    </row>
    <row r="46" spans="2:14" s="19" customFormat="1" x14ac:dyDescent="0.25">
      <c r="B46" s="19" t="s">
        <v>101</v>
      </c>
    </row>
    <row r="47" spans="2:14" ht="168" customHeight="1" x14ac:dyDescent="0.25">
      <c r="C47" s="128" t="s">
        <v>104</v>
      </c>
      <c r="D47" s="129"/>
      <c r="E47" s="129"/>
      <c r="F47" s="129"/>
      <c r="G47" s="129"/>
      <c r="H47" s="129"/>
      <c r="I47" s="129"/>
      <c r="J47" s="129"/>
      <c r="K47" s="129"/>
      <c r="L47" s="129"/>
      <c r="M47" s="129"/>
      <c r="N47" s="129"/>
    </row>
    <row r="48" spans="2:14" x14ac:dyDescent="0.25">
      <c r="C48" t="s">
        <v>108</v>
      </c>
    </row>
    <row r="49" spans="3:8" x14ac:dyDescent="0.25">
      <c r="C49" s="131" t="s">
        <v>109</v>
      </c>
      <c r="D49" s="131"/>
      <c r="E49" s="131"/>
      <c r="F49" s="131"/>
      <c r="G49" s="131"/>
      <c r="H49" s="131"/>
    </row>
  </sheetData>
  <mergeCells count="3">
    <mergeCell ref="C47:N47"/>
    <mergeCell ref="G19:J19"/>
    <mergeCell ref="C49:H49"/>
  </mergeCells>
  <hyperlinks>
    <hyperlink ref="C29" r:id="rId1"/>
    <hyperlink ref="C49" r:id="rId2"/>
    <hyperlink ref="C49:H49" r:id="rId3" display="http://chandoo.org/wp/2014/04/09/visualize-state-migration-contest/"/>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41"/>
  <sheetViews>
    <sheetView showGridLines="0" showRowColHeaders="0" tabSelected="1" zoomScaleNormal="100" workbookViewId="0"/>
  </sheetViews>
  <sheetFormatPr defaultRowHeight="15" x14ac:dyDescent="0.25"/>
  <cols>
    <col min="1" max="1" width="14.7109375" bestFit="1" customWidth="1"/>
    <col min="2" max="2" width="24.7109375" bestFit="1" customWidth="1"/>
    <col min="6" max="6" width="9.85546875" bestFit="1" customWidth="1"/>
    <col min="10" max="10" width="24.7109375" customWidth="1"/>
    <col min="11" max="11" width="24.7109375" bestFit="1" customWidth="1"/>
  </cols>
  <sheetData>
    <row r="1" spans="1:19" ht="18.75" x14ac:dyDescent="0.3">
      <c r="A1" s="107" t="s">
        <v>171</v>
      </c>
    </row>
    <row r="2" spans="1:19" x14ac:dyDescent="0.25">
      <c r="A2" s="116" t="s">
        <v>155</v>
      </c>
    </row>
    <row r="3" spans="1:19" x14ac:dyDescent="0.25">
      <c r="A3" s="116" t="s">
        <v>156</v>
      </c>
    </row>
    <row r="5" spans="1:19" ht="17.25" x14ac:dyDescent="0.3">
      <c r="A5" s="122" t="s">
        <v>137</v>
      </c>
      <c r="B5" s="93">
        <v>2012</v>
      </c>
    </row>
    <row r="6" spans="1:19" x14ac:dyDescent="0.25">
      <c r="A6" t="s">
        <v>165</v>
      </c>
      <c r="H6" s="48"/>
      <c r="Q6" s="105"/>
    </row>
    <row r="15" spans="1:19" ht="19.5" x14ac:dyDescent="0.3">
      <c r="A15" s="109"/>
      <c r="B15" s="70"/>
      <c r="C15" s="70"/>
      <c r="D15" s="110"/>
      <c r="E15" s="70"/>
      <c r="F15" s="70"/>
      <c r="G15" s="70"/>
      <c r="H15" s="70"/>
      <c r="I15" s="70"/>
      <c r="J15" s="48"/>
    </row>
    <row r="16" spans="1:19" x14ac:dyDescent="0.25">
      <c r="A16" s="111"/>
      <c r="B16" s="111"/>
      <c r="C16" s="111"/>
      <c r="D16" s="111"/>
      <c r="E16" s="111"/>
      <c r="F16" s="111"/>
      <c r="G16" s="111"/>
      <c r="H16" s="111"/>
      <c r="I16" s="111"/>
      <c r="J16" s="111"/>
      <c r="K16" s="111"/>
      <c r="L16" s="111"/>
      <c r="M16" s="111"/>
      <c r="N16" s="111"/>
      <c r="O16" s="111"/>
      <c r="P16" s="111"/>
      <c r="Q16" s="111"/>
      <c r="R16" s="111"/>
      <c r="S16" s="111"/>
    </row>
    <row r="17" spans="1:19" ht="18.75" x14ac:dyDescent="0.3">
      <c r="A17" s="114" t="s">
        <v>138</v>
      </c>
      <c r="B17" s="94" t="s">
        <v>8</v>
      </c>
      <c r="C17" s="90"/>
      <c r="D17" s="90"/>
      <c r="E17" s="90"/>
      <c r="F17" s="90"/>
      <c r="G17" s="90"/>
      <c r="H17" s="90"/>
      <c r="I17" s="90"/>
      <c r="J17" s="90"/>
      <c r="K17" s="90"/>
      <c r="L17" s="90"/>
      <c r="M17" s="90"/>
      <c r="N17" s="90"/>
      <c r="O17" s="90"/>
      <c r="P17" s="90"/>
      <c r="Q17" s="90"/>
      <c r="R17" s="90"/>
      <c r="S17" s="90"/>
    </row>
    <row r="18" spans="1:19" ht="15.75" x14ac:dyDescent="0.25">
      <c r="A18" s="123" t="str">
        <f>"...and see the trend for "&amp;B5&amp;" in that state"</f>
        <v>...and see the trend for 2012 in that state</v>
      </c>
      <c r="B18" s="90"/>
      <c r="C18" s="90"/>
      <c r="D18" s="90"/>
      <c r="E18" s="90"/>
      <c r="F18" s="90"/>
      <c r="G18" s="90"/>
      <c r="H18" s="90"/>
      <c r="I18" s="90"/>
      <c r="J18" s="90"/>
      <c r="K18" s="90"/>
      <c r="L18" s="90"/>
      <c r="M18" s="90"/>
      <c r="N18" s="90"/>
      <c r="O18" s="90"/>
      <c r="P18" s="90"/>
      <c r="Q18" s="90"/>
      <c r="R18" s="90"/>
      <c r="S18" s="90"/>
    </row>
    <row r="19" spans="1:19" x14ac:dyDescent="0.25">
      <c r="A19" s="90"/>
      <c r="B19" s="90"/>
      <c r="C19" s="90"/>
      <c r="D19" s="90"/>
      <c r="E19" s="90"/>
      <c r="F19" s="90"/>
      <c r="G19" s="90"/>
      <c r="H19" s="90"/>
      <c r="I19" s="90"/>
      <c r="J19" s="90"/>
      <c r="K19" s="90"/>
      <c r="L19" s="90"/>
      <c r="M19" s="90"/>
      <c r="N19" s="90"/>
      <c r="O19" s="90"/>
      <c r="P19" s="90"/>
      <c r="Q19" s="90"/>
      <c r="R19" s="90"/>
      <c r="S19" s="90"/>
    </row>
    <row r="20" spans="1:19" x14ac:dyDescent="0.25">
      <c r="A20" s="90"/>
      <c r="B20" s="90"/>
      <c r="C20" s="90"/>
      <c r="D20" s="90"/>
      <c r="E20" s="90"/>
      <c r="F20" s="90"/>
      <c r="G20" s="90"/>
      <c r="H20" s="90"/>
      <c r="I20" s="90"/>
      <c r="J20" s="90"/>
      <c r="K20" s="90"/>
      <c r="L20" s="90"/>
      <c r="M20" s="90"/>
      <c r="N20" s="90"/>
      <c r="O20" s="90"/>
      <c r="P20" s="90"/>
      <c r="Q20" s="90"/>
      <c r="R20" s="90"/>
      <c r="S20" s="90"/>
    </row>
    <row r="21" spans="1:19" x14ac:dyDescent="0.25">
      <c r="A21" s="90"/>
      <c r="B21" s="90"/>
      <c r="C21" s="90"/>
      <c r="D21" s="90"/>
      <c r="E21" s="90"/>
      <c r="F21" s="117"/>
      <c r="G21" s="90"/>
      <c r="H21" s="90"/>
      <c r="I21" s="90"/>
      <c r="J21" s="90"/>
      <c r="K21" s="90"/>
      <c r="L21" s="90"/>
      <c r="M21" s="90"/>
      <c r="N21" s="90"/>
      <c r="O21" s="90"/>
      <c r="P21" s="90"/>
      <c r="Q21" s="90"/>
      <c r="R21" s="90"/>
      <c r="S21" s="90"/>
    </row>
    <row r="22" spans="1:19" x14ac:dyDescent="0.25">
      <c r="A22" s="90"/>
      <c r="B22" s="90"/>
      <c r="C22" s="90"/>
      <c r="D22" s="90"/>
      <c r="E22" s="90"/>
      <c r="F22" s="118"/>
      <c r="G22" s="90"/>
      <c r="H22" s="90"/>
      <c r="I22" s="90"/>
      <c r="J22" s="90"/>
      <c r="K22" s="90"/>
      <c r="L22" s="90"/>
      <c r="M22" s="90"/>
      <c r="N22" s="90"/>
      <c r="O22" s="90"/>
      <c r="P22" s="90"/>
      <c r="Q22" s="90"/>
      <c r="R22" s="90"/>
      <c r="S22" s="90"/>
    </row>
    <row r="23" spans="1:19" x14ac:dyDescent="0.25">
      <c r="A23" s="90"/>
      <c r="B23" s="90"/>
      <c r="C23" s="90"/>
      <c r="D23" s="90"/>
      <c r="E23" s="90"/>
      <c r="G23" s="90"/>
      <c r="H23" s="90"/>
      <c r="I23" s="90"/>
      <c r="J23" s="90"/>
      <c r="K23" s="90"/>
      <c r="L23" s="90"/>
      <c r="M23" s="90"/>
      <c r="N23" s="90"/>
      <c r="O23" s="90"/>
      <c r="P23" s="90"/>
      <c r="Q23" s="90"/>
      <c r="R23" s="90"/>
      <c r="S23" s="90"/>
    </row>
    <row r="24" spans="1:19" x14ac:dyDescent="0.25">
      <c r="A24" s="90"/>
      <c r="B24" s="90"/>
      <c r="C24" s="90"/>
      <c r="D24" s="90"/>
      <c r="E24" s="90"/>
      <c r="G24" s="90"/>
      <c r="H24" s="90"/>
      <c r="I24" s="90"/>
      <c r="J24" s="90"/>
      <c r="K24" s="90"/>
      <c r="L24" s="90"/>
      <c r="M24" s="90"/>
      <c r="N24" s="90"/>
      <c r="O24" s="90"/>
      <c r="P24" s="90"/>
      <c r="Q24" s="90"/>
      <c r="R24" s="90"/>
      <c r="S24" s="90"/>
    </row>
    <row r="25" spans="1:19" x14ac:dyDescent="0.25">
      <c r="A25" s="90"/>
      <c r="B25" s="90"/>
      <c r="C25" s="90"/>
      <c r="D25" s="90"/>
      <c r="E25" s="90"/>
      <c r="F25" s="90"/>
      <c r="G25" s="90"/>
      <c r="H25" s="90"/>
      <c r="I25" s="90"/>
      <c r="J25" s="90"/>
      <c r="K25" s="90"/>
      <c r="L25" s="90"/>
      <c r="M25" s="90"/>
      <c r="N25" s="90"/>
      <c r="O25" s="90"/>
      <c r="P25" s="90"/>
      <c r="Q25" s="90"/>
      <c r="R25" s="90"/>
      <c r="S25" s="90"/>
    </row>
    <row r="26" spans="1:19" x14ac:dyDescent="0.25">
      <c r="A26" s="90"/>
      <c r="B26" s="90"/>
      <c r="C26" s="90"/>
      <c r="D26" s="90"/>
      <c r="E26" s="90"/>
      <c r="F26" s="90"/>
      <c r="G26" s="90"/>
      <c r="H26" s="90"/>
      <c r="I26" s="90"/>
      <c r="J26" s="90"/>
      <c r="K26" s="90"/>
      <c r="L26" s="90"/>
      <c r="M26" s="90"/>
      <c r="N26" s="90"/>
      <c r="O26" s="90"/>
      <c r="P26" s="90"/>
      <c r="Q26" s="90"/>
      <c r="R26" s="90"/>
      <c r="S26" s="90"/>
    </row>
    <row r="27" spans="1:19" x14ac:dyDescent="0.25">
      <c r="A27" s="90"/>
      <c r="B27" s="90"/>
      <c r="C27" s="90"/>
      <c r="D27" s="90"/>
      <c r="E27" s="90"/>
      <c r="F27" s="90"/>
      <c r="G27" s="90"/>
      <c r="H27" s="90"/>
      <c r="I27" s="90"/>
      <c r="J27" s="90"/>
      <c r="K27" s="90"/>
      <c r="L27" s="90"/>
      <c r="M27" s="90"/>
      <c r="N27" s="90"/>
      <c r="O27" s="90"/>
      <c r="P27" s="90"/>
      <c r="Q27" s="90"/>
      <c r="R27" s="90"/>
      <c r="S27" s="90"/>
    </row>
    <row r="28" spans="1:19" x14ac:dyDescent="0.25">
      <c r="A28" s="90"/>
      <c r="B28" s="90"/>
      <c r="C28" s="90"/>
      <c r="D28" s="90"/>
      <c r="E28" s="90"/>
      <c r="F28" s="90"/>
      <c r="G28" s="90"/>
      <c r="H28" s="90"/>
      <c r="I28" s="90"/>
      <c r="J28" s="90"/>
      <c r="K28" s="90"/>
      <c r="L28" s="90"/>
      <c r="M28" s="90"/>
      <c r="N28" s="90"/>
      <c r="O28" s="90"/>
      <c r="P28" s="90"/>
      <c r="Q28" s="90"/>
      <c r="R28" s="90"/>
      <c r="S28" s="90"/>
    </row>
    <row r="29" spans="1:19" x14ac:dyDescent="0.25">
      <c r="A29" s="90"/>
      <c r="B29" s="90"/>
      <c r="C29" s="90"/>
      <c r="D29" s="90"/>
      <c r="E29" s="90"/>
      <c r="F29" s="90"/>
      <c r="G29" s="90"/>
      <c r="H29" s="90"/>
      <c r="I29" s="90"/>
      <c r="J29" s="90"/>
      <c r="K29" s="90"/>
      <c r="L29" s="90"/>
      <c r="M29" s="90"/>
      <c r="N29" s="90"/>
      <c r="O29" s="90"/>
      <c r="P29" s="90"/>
      <c r="Q29" s="90"/>
      <c r="R29" s="90"/>
      <c r="S29" s="90"/>
    </row>
    <row r="30" spans="1:19" x14ac:dyDescent="0.25">
      <c r="A30" s="90"/>
      <c r="B30" s="90"/>
      <c r="C30" s="90"/>
      <c r="D30" s="90"/>
      <c r="E30" s="90"/>
      <c r="F30" s="90"/>
      <c r="G30" s="90"/>
      <c r="H30" s="90"/>
      <c r="I30" s="90"/>
      <c r="J30" s="90"/>
      <c r="K30" s="90"/>
      <c r="L30" s="90"/>
      <c r="M30" s="90"/>
      <c r="N30" s="90"/>
      <c r="O30" s="90"/>
      <c r="P30" s="90"/>
      <c r="Q30" s="90"/>
      <c r="R30" s="90"/>
      <c r="S30" s="90"/>
    </row>
    <row r="31" spans="1:19" x14ac:dyDescent="0.25">
      <c r="A31" s="90"/>
      <c r="B31" s="90"/>
      <c r="C31" s="90"/>
      <c r="D31" s="90"/>
      <c r="E31" s="90"/>
      <c r="F31" s="90"/>
      <c r="G31" s="90"/>
      <c r="H31" s="90"/>
      <c r="I31" s="90"/>
      <c r="J31" s="90"/>
      <c r="K31" s="90"/>
      <c r="L31" s="90"/>
      <c r="M31" s="90"/>
      <c r="N31" s="90"/>
      <c r="O31" s="90"/>
      <c r="P31" s="90"/>
      <c r="Q31" s="90"/>
      <c r="R31" s="90"/>
      <c r="S31" s="90"/>
    </row>
    <row r="32" spans="1:19" ht="18.75" x14ac:dyDescent="0.3">
      <c r="A32" s="90"/>
      <c r="B32" s="113"/>
      <c r="C32" s="113"/>
      <c r="D32" s="113"/>
      <c r="E32" s="113"/>
      <c r="F32" s="113"/>
      <c r="G32" s="113"/>
      <c r="H32" s="113"/>
      <c r="I32" s="113"/>
      <c r="J32" s="90"/>
      <c r="K32" s="90"/>
      <c r="L32" s="90"/>
      <c r="M32" s="90"/>
      <c r="N32" s="90"/>
      <c r="O32" s="90"/>
      <c r="P32" s="90"/>
      <c r="Q32" s="90"/>
      <c r="R32" s="90"/>
      <c r="S32" s="90"/>
    </row>
    <row r="33" spans="1:19" x14ac:dyDescent="0.25">
      <c r="A33" s="90"/>
      <c r="B33" s="90"/>
      <c r="C33" s="90"/>
      <c r="D33" s="126" t="str">
        <f>Analysis!$BB$18</f>
        <v>Population decreased 0.1%</v>
      </c>
      <c r="E33" s="125"/>
      <c r="F33" s="119"/>
      <c r="G33" s="42"/>
      <c r="H33" s="119"/>
      <c r="I33" s="90"/>
      <c r="J33" s="127" t="str">
        <f>"Top 5 states represent "&amp;TEXT(Analysis!BI17,"#.0%")&amp;" of all the arrivals"</f>
        <v>Top 5 states represent 51.9% of all the arrivals</v>
      </c>
      <c r="K33" s="119"/>
      <c r="L33" s="90"/>
      <c r="M33" s="90"/>
      <c r="N33" s="127" t="str">
        <f>"Top 5 states represent "&amp;TEXT(Analysis!BO17,"#.0%")&amp;" of all the departures"</f>
        <v>Top 5 states represent 54.7% of all the departures</v>
      </c>
      <c r="O33" s="119"/>
      <c r="P33" s="119"/>
      <c r="Q33" s="119"/>
      <c r="R33" s="119"/>
      <c r="S33" s="90"/>
    </row>
    <row r="34" spans="1:19" x14ac:dyDescent="0.25">
      <c r="A34" s="120" t="s">
        <v>161</v>
      </c>
      <c r="B34" s="90"/>
      <c r="C34" s="90"/>
      <c r="D34" s="90"/>
      <c r="E34" s="90"/>
      <c r="F34" s="90"/>
      <c r="G34" s="90"/>
      <c r="H34" s="90"/>
      <c r="I34" s="90"/>
      <c r="J34" s="90"/>
      <c r="K34" s="90"/>
      <c r="L34" s="90"/>
      <c r="M34" s="90"/>
      <c r="N34" s="90"/>
      <c r="O34" s="90"/>
      <c r="P34" s="90"/>
      <c r="Q34" s="90"/>
      <c r="R34" s="90"/>
      <c r="S34" s="90"/>
    </row>
    <row r="35" spans="1:19" x14ac:dyDescent="0.25">
      <c r="A35" s="90"/>
      <c r="B35" s="90"/>
      <c r="C35" s="90"/>
      <c r="D35" s="90"/>
      <c r="E35" s="90"/>
      <c r="F35" s="90"/>
      <c r="G35" s="90"/>
      <c r="H35" s="90"/>
      <c r="J35" s="90"/>
      <c r="K35" s="90"/>
      <c r="L35" s="90"/>
      <c r="M35" s="90"/>
      <c r="O35" s="90"/>
      <c r="P35" s="90"/>
      <c r="Q35" s="90"/>
      <c r="R35" s="90"/>
      <c r="S35" s="90"/>
    </row>
    <row r="41" spans="1:19" x14ac:dyDescent="0.25">
      <c r="C41" s="105"/>
      <c r="D41" s="105"/>
      <c r="E41" s="105"/>
      <c r="G41" s="105"/>
    </row>
  </sheetData>
  <pageMargins left="0.7" right="0.7" top="0.75" bottom="0.75" header="0.3" footer="0.3"/>
  <pageSetup scale="54" orientation="landscape"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'All data'!$A$67:$A$117</xm:f>
          </x14:formula1>
          <xm:sqref>B17</xm:sqref>
        </x14:dataValidation>
        <x14:dataValidation type="list" allowBlank="1" showInputMessage="1" showErrorMessage="1">
          <x14:formula1>
            <xm:f>'All data'!$B$3:$B$5</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BP56"/>
  <sheetViews>
    <sheetView showGridLines="0" workbookViewId="0"/>
  </sheetViews>
  <sheetFormatPr defaultRowHeight="15" x14ac:dyDescent="0.25"/>
  <cols>
    <col min="1" max="1" width="39.140625" bestFit="1" customWidth="1"/>
    <col min="2" max="2" width="13.5703125" bestFit="1" customWidth="1"/>
    <col min="6" max="6" width="2.7109375" customWidth="1"/>
    <col min="7" max="7" width="19.42578125" bestFit="1" customWidth="1"/>
    <col min="8" max="8" width="9.85546875" bestFit="1" customWidth="1"/>
    <col min="9" max="9" width="10.7109375" bestFit="1" customWidth="1"/>
    <col min="10" max="10" width="13.42578125" customWidth="1"/>
    <col min="11" max="12" width="16.85546875" customWidth="1"/>
    <col min="13" max="13" width="8.28515625" customWidth="1"/>
    <col min="14" max="14" width="19.140625" bestFit="1" customWidth="1"/>
    <col min="15" max="15" width="15.85546875" customWidth="1"/>
    <col min="16" max="16" width="8.28515625" bestFit="1" customWidth="1"/>
    <col min="17" max="17" width="16.85546875" customWidth="1"/>
    <col min="18" max="18" width="8.28515625" customWidth="1"/>
    <col min="19" max="19" width="2.7109375" customWidth="1"/>
    <col min="20" max="20" width="15.28515625" bestFit="1" customWidth="1"/>
    <col min="21" max="21" width="10.5703125" bestFit="1" customWidth="1"/>
    <col min="22" max="22" width="2.7109375" customWidth="1"/>
    <col min="23" max="23" width="19.140625" bestFit="1" customWidth="1"/>
    <col min="24" max="24" width="10.5703125" customWidth="1"/>
    <col min="25" max="25" width="2.7109375" customWidth="1"/>
    <col min="26" max="26" width="19.140625" customWidth="1"/>
    <col min="27" max="27" width="10.5703125" customWidth="1"/>
    <col min="28" max="28" width="2.7109375" customWidth="1"/>
    <col min="29" max="29" width="20.28515625" customWidth="1"/>
    <col min="30" max="30" width="16.5703125" bestFit="1" customWidth="1"/>
    <col min="31" max="31" width="2.7109375" customWidth="1"/>
    <col min="32" max="32" width="19.140625" bestFit="1" customWidth="1"/>
    <col min="33" max="33" width="21.140625" bestFit="1" customWidth="1"/>
    <col min="34" max="34" width="2.7109375" customWidth="1"/>
    <col min="35" max="37" width="12.7109375" customWidth="1"/>
    <col min="38" max="39" width="9.85546875" customWidth="1"/>
    <col min="40" max="40" width="2.7109375" customWidth="1"/>
    <col min="41" max="41" width="19.140625" bestFit="1" customWidth="1"/>
    <col min="42" max="42" width="16.5703125" bestFit="1" customWidth="1"/>
    <col min="43" max="43" width="17" bestFit="1" customWidth="1"/>
    <col min="45" max="45" width="2.7109375" customWidth="1"/>
    <col min="46" max="46" width="19.140625" bestFit="1" customWidth="1"/>
    <col min="48" max="48" width="2.7109375" customWidth="1"/>
    <col min="49" max="49" width="11.5703125" bestFit="1" customWidth="1"/>
    <col min="50" max="51" width="11.5703125" customWidth="1"/>
    <col min="52" max="52" width="9.85546875" bestFit="1" customWidth="1"/>
    <col min="54" max="54" width="27" bestFit="1" customWidth="1"/>
    <col min="55" max="55" width="11.42578125" bestFit="1" customWidth="1"/>
    <col min="56" max="56" width="10.85546875" bestFit="1" customWidth="1"/>
    <col min="57" max="57" width="9.85546875" customWidth="1"/>
    <col min="58" max="59" width="16.85546875" bestFit="1" customWidth="1"/>
    <col min="60" max="60" width="16.85546875" customWidth="1"/>
    <col min="61" max="61" width="7.28515625" customWidth="1"/>
    <col min="62" max="62" width="6.85546875" customWidth="1"/>
    <col min="63" max="63" width="2.7109375" customWidth="1"/>
    <col min="64" max="65" width="18.5703125" customWidth="1"/>
    <col min="66" max="66" width="14.7109375" bestFit="1" customWidth="1"/>
  </cols>
  <sheetData>
    <row r="3" spans="1:68" x14ac:dyDescent="0.25">
      <c r="F3" s="81"/>
      <c r="G3" s="81"/>
      <c r="BB3" s="44" t="s">
        <v>141</v>
      </c>
      <c r="BC3" s="51"/>
      <c r="BD3" s="51"/>
      <c r="BE3" s="51"/>
      <c r="BF3" s="51"/>
      <c r="BG3" s="43"/>
      <c r="BH3" s="43"/>
      <c r="BI3" s="43"/>
      <c r="BJ3" s="43"/>
      <c r="BK3" s="43"/>
      <c r="BL3" s="43"/>
      <c r="BM3" s="43"/>
      <c r="BN3" s="43"/>
      <c r="BO3" s="43"/>
      <c r="BP3" s="51"/>
    </row>
    <row r="4" spans="1:68" x14ac:dyDescent="0.25">
      <c r="A4" s="52" t="s">
        <v>145</v>
      </c>
      <c r="B4" s="51">
        <f>Dashboard!B5</f>
        <v>2012</v>
      </c>
      <c r="G4" s="50" t="s">
        <v>121</v>
      </c>
      <c r="H4" s="50"/>
      <c r="I4" s="50"/>
      <c r="J4" s="50"/>
      <c r="K4" s="50"/>
      <c r="L4" s="50"/>
      <c r="M4" s="49"/>
      <c r="N4" s="124" t="s">
        <v>173</v>
      </c>
      <c r="O4" s="45"/>
      <c r="P4" s="43"/>
      <c r="Q4" s="43"/>
      <c r="R4" s="43"/>
      <c r="S4" s="43"/>
      <c r="T4" s="43"/>
      <c r="U4" s="43"/>
      <c r="V4" s="43"/>
      <c r="W4" s="43"/>
      <c r="X4" s="43"/>
      <c r="Y4" s="43"/>
      <c r="Z4" s="43"/>
      <c r="AA4" s="43"/>
      <c r="AC4" s="52" t="s">
        <v>172</v>
      </c>
      <c r="AD4" s="52"/>
      <c r="AE4" s="51"/>
      <c r="AF4" s="51"/>
      <c r="AG4" s="51"/>
      <c r="AH4" s="51"/>
      <c r="AI4" s="51"/>
      <c r="AJ4" s="51"/>
      <c r="AK4" s="51"/>
      <c r="AL4" s="51"/>
      <c r="AM4" s="90"/>
      <c r="AN4" s="90"/>
      <c r="AO4" s="124" t="s">
        <v>174</v>
      </c>
      <c r="AP4" s="43"/>
      <c r="AQ4" s="43"/>
      <c r="AR4" s="43"/>
      <c r="AS4" s="43"/>
      <c r="AT4" s="43"/>
      <c r="AU4" s="92"/>
      <c r="AV4" s="43"/>
      <c r="AW4" s="43"/>
      <c r="AX4" s="43"/>
      <c r="AY4" s="43"/>
      <c r="AZ4" s="43"/>
      <c r="BB4" s="106" t="s">
        <v>142</v>
      </c>
      <c r="BC4" s="112" t="str">
        <f>Dashboard!B17</f>
        <v>Alabama</v>
      </c>
      <c r="BH4" s="105"/>
      <c r="BI4" s="105"/>
      <c r="BJ4" s="105"/>
      <c r="BK4" s="105"/>
      <c r="BL4" s="105"/>
    </row>
    <row r="5" spans="1:68" x14ac:dyDescent="0.25">
      <c r="E5" s="41" t="s">
        <v>125</v>
      </c>
      <c r="G5" s="41" t="s">
        <v>116</v>
      </c>
      <c r="H5" s="41" t="s">
        <v>153</v>
      </c>
      <c r="I5" s="41" t="s">
        <v>154</v>
      </c>
      <c r="J5" s="41" t="s">
        <v>120</v>
      </c>
      <c r="K5" s="41" t="s">
        <v>134</v>
      </c>
      <c r="L5" s="41" t="s">
        <v>131</v>
      </c>
      <c r="M5" s="41"/>
      <c r="N5" s="41" t="s">
        <v>132</v>
      </c>
      <c r="O5" s="41" t="s">
        <v>133</v>
      </c>
      <c r="P5" t="s">
        <v>117</v>
      </c>
      <c r="Q5" s="41" t="str">
        <f>K5</f>
        <v>Pop 1 yr and over</v>
      </c>
      <c r="R5" s="88" t="s">
        <v>126</v>
      </c>
      <c r="T5" s="83" t="s">
        <v>128</v>
      </c>
      <c r="U5" s="83"/>
      <c r="V5" s="83"/>
      <c r="W5" s="83" t="s">
        <v>129</v>
      </c>
      <c r="X5" s="83"/>
      <c r="Y5" s="83"/>
      <c r="Z5" s="46" t="s">
        <v>130</v>
      </c>
      <c r="AA5" s="46"/>
      <c r="AC5" s="41" t="s">
        <v>168</v>
      </c>
      <c r="AD5" s="41" t="s">
        <v>122</v>
      </c>
      <c r="AE5" s="41"/>
      <c r="AF5" s="41" t="s">
        <v>167</v>
      </c>
      <c r="AG5" s="41" t="s">
        <v>166</v>
      </c>
      <c r="AI5" s="41" t="s">
        <v>148</v>
      </c>
      <c r="AJ5" s="41"/>
      <c r="AK5" s="41"/>
      <c r="AO5" s="41" t="s">
        <v>168</v>
      </c>
      <c r="AP5" s="83" t="s">
        <v>122</v>
      </c>
      <c r="AQ5" s="91" t="str">
        <f t="shared" ref="AQ5:AQ36" si="0">K5</f>
        <v>Pop 1 yr and over</v>
      </c>
      <c r="AR5" s="88" t="s">
        <v>126</v>
      </c>
      <c r="AT5" s="46" t="s">
        <v>135</v>
      </c>
      <c r="AU5" s="46"/>
      <c r="AW5" s="41" t="s">
        <v>175</v>
      </c>
      <c r="AX5" s="41"/>
      <c r="AY5" s="41"/>
      <c r="BB5" t="s">
        <v>169</v>
      </c>
      <c r="BC5" s="37">
        <f>MATCH(Analysis!BC4,'All data'!$A$11:$A$61,0)</f>
        <v>1</v>
      </c>
      <c r="BF5" s="46" t="s">
        <v>143</v>
      </c>
      <c r="BG5" s="46"/>
      <c r="BH5" s="46" t="s">
        <v>150</v>
      </c>
      <c r="BI5" s="46"/>
      <c r="BJ5" s="46"/>
      <c r="BK5" s="46"/>
      <c r="BL5" s="46" t="s">
        <v>144</v>
      </c>
      <c r="BM5" s="42"/>
      <c r="BN5" s="46" t="s">
        <v>150</v>
      </c>
      <c r="BO5" s="42"/>
    </row>
    <row r="6" spans="1:68" x14ac:dyDescent="0.25">
      <c r="A6" t="s">
        <v>146</v>
      </c>
      <c r="B6" s="108">
        <f>'All data'!B10</f>
        <v>310212755</v>
      </c>
      <c r="E6" s="82">
        <v>1</v>
      </c>
      <c r="G6" s="30" t="str">
        <f>'All data'!A67</f>
        <v>Alabama</v>
      </c>
      <c r="H6" s="68">
        <f>INDEX('All data'!$E$11:$E$61,MATCH(Analysis!G6,'All data'!$A$11:$A$61,0))</f>
        <v>104600</v>
      </c>
      <c r="I6" s="68">
        <f>INDEX('All data'!$F$10:$BD$10,0,MATCH(Analysis!G6,'All data'!$F$9:$BE$9,0))</f>
        <v>109210</v>
      </c>
      <c r="J6" s="37">
        <f>H6-I6</f>
        <v>-4610</v>
      </c>
      <c r="K6" s="68">
        <f>'All data'!B11</f>
        <v>4764428</v>
      </c>
      <c r="L6" s="37">
        <f>'All data'!D11</f>
        <v>590326</v>
      </c>
      <c r="M6" s="37"/>
      <c r="N6" t="str">
        <f t="shared" ref="N6:N37" si="1">INDEX($G$6:$G$56,MATCH($O6,$J$6:$J$56,0))</f>
        <v>Florida</v>
      </c>
      <c r="O6" s="37">
        <f t="shared" ref="O6:O37" si="2">LARGE($J$6:$J$56,E6)</f>
        <v>108823</v>
      </c>
      <c r="P6" s="37">
        <f>ABS(O6)</f>
        <v>108823</v>
      </c>
      <c r="Q6" s="37">
        <f>INDEX($K$6:$K$56,MATCH(N6,$G$6:$G$56,0))</f>
        <v>19114620</v>
      </c>
      <c r="R6" s="87">
        <f>O6/Q6</f>
        <v>5.6931814495919881E-3</v>
      </c>
      <c r="S6" s="87"/>
      <c r="T6" s="46" t="s">
        <v>127</v>
      </c>
      <c r="U6" s="46"/>
      <c r="V6" s="37"/>
      <c r="W6" t="str">
        <f>INDEX($N$6:$N$56,MATCH(X6,$R$6:$R$56,0))</f>
        <v>North Dakota</v>
      </c>
      <c r="X6" s="87">
        <f t="shared" ref="X6:X37" si="3">LARGE($R$6:$R$56,E6)</f>
        <v>2.0662822285812031E-2</v>
      </c>
      <c r="Y6" s="37"/>
      <c r="Z6" s="46"/>
      <c r="AA6" s="46"/>
      <c r="AC6" t="str">
        <f>$G6</f>
        <v>Alabama</v>
      </c>
      <c r="AD6" s="37">
        <f t="shared" ref="AD6:AD37" si="4">H6+I6</f>
        <v>213810</v>
      </c>
      <c r="AF6" s="105" t="str">
        <f>INDEX($G$6:$G$56,MATCH(AG6,$AD$6:$AD$56,0))</f>
        <v>California</v>
      </c>
      <c r="AG6" s="37">
        <f t="shared" ref="AG6:AG37" si="5">LARGE($AD$6:$AD$56,E6)</f>
        <v>1060627</v>
      </c>
      <c r="AO6" t="str">
        <f>$G6</f>
        <v>Alabama</v>
      </c>
      <c r="AP6" s="37">
        <f t="shared" ref="AP6:AP37" si="6">L6</f>
        <v>590326</v>
      </c>
      <c r="AQ6" s="37">
        <f t="shared" si="0"/>
        <v>4764428</v>
      </c>
      <c r="AR6" s="87">
        <f>AP6/AQ6</f>
        <v>0.12390280638095486</v>
      </c>
      <c r="AT6" t="str">
        <f>INDEX($AO$6:$AO$56,MATCH(AU6,$AR$6:$AR$56,0))</f>
        <v>Nevada</v>
      </c>
      <c r="AU6" s="87">
        <f t="shared" ref="AU6:AU37" si="7">LARGE($AR$6:$AR$56,E6)</f>
        <v>0.17667762578524041</v>
      </c>
      <c r="AW6" s="46" t="s">
        <v>127</v>
      </c>
      <c r="AX6" s="46"/>
      <c r="AY6" s="46"/>
      <c r="AZ6" s="46"/>
      <c r="BC6" s="37"/>
      <c r="BF6" t="str">
        <f t="shared" ref="BF6:BF37" si="8">G6</f>
        <v>Alabama</v>
      </c>
      <c r="BG6" s="37" t="str">
        <f>INDEX('All data'!$B$11:$BE$61,$BC$5,MATCH(Analysis!$BF6,'All data'!$B$9:$BD$9,0))</f>
        <v>N/A</v>
      </c>
      <c r="BH6" s="37" t="str">
        <f>INDEX($BF$6:$BF$56,MATCH(BI6,$BG$6:$BG$56,0))</f>
        <v>Georgia</v>
      </c>
      <c r="BI6" s="37">
        <f>LARGE($BG$6:$BG$56,$E6)</f>
        <v>19920</v>
      </c>
      <c r="BJ6" s="87">
        <f>BI6/SUM($BG$6:$BG$56)</f>
        <v>0.19043977055449332</v>
      </c>
      <c r="BK6" s="37"/>
      <c r="BL6" s="37" t="str">
        <f t="shared" ref="BL6:BL37" si="9">G6</f>
        <v>Alabama</v>
      </c>
      <c r="BM6" s="37" t="str">
        <f>INDEX('All data'!$A$10:$BD$62,MATCH(BF6,'All data'!$A$10:$A$62,0),MATCH($BC$4,'All data'!$A$9:$BD$9,0))</f>
        <v>N/A</v>
      </c>
      <c r="BN6" s="37" t="str">
        <f>INDEX($BL$6:$BL$56,MATCH(BO6,$BM$6:$BM$56,0))</f>
        <v>Florida</v>
      </c>
      <c r="BO6" s="37">
        <f>LARGE($BM$6:$BM$56,$E6)</f>
        <v>18599</v>
      </c>
      <c r="BP6" s="87">
        <f>BO6/SUM($BM$6:$BM$56)</f>
        <v>0.17030491713213075</v>
      </c>
    </row>
    <row r="7" spans="1:68" x14ac:dyDescent="0.25">
      <c r="A7" t="s">
        <v>6</v>
      </c>
      <c r="B7" s="37">
        <f>'All data'!C10</f>
        <v>263612596</v>
      </c>
      <c r="C7" s="87">
        <f>B7/$B$10</f>
        <v>0.85483167174340857</v>
      </c>
      <c r="E7" s="82">
        <v>2</v>
      </c>
      <c r="G7" s="30" t="str">
        <f>'All data'!A68</f>
        <v>Alaska</v>
      </c>
      <c r="H7" s="68">
        <f>INDEX('All data'!$E$11:$E$61,MATCH(Analysis!G7,'All data'!$A$11:$A$61,0))</f>
        <v>33415</v>
      </c>
      <c r="I7" s="68">
        <f>INDEX('All data'!$F$10:$BD$10,0,MATCH(Analysis!G7,'All data'!$F$9:$BE$9,0))</f>
        <v>84068</v>
      </c>
      <c r="J7" s="37">
        <f t="shared" ref="J7:J56" si="10">H7-I7</f>
        <v>-50653</v>
      </c>
      <c r="K7" s="68">
        <f>'All data'!B12</f>
        <v>721186</v>
      </c>
      <c r="L7" s="37">
        <f>'All data'!D12</f>
        <v>90613</v>
      </c>
      <c r="M7" s="37"/>
      <c r="N7" t="str">
        <f t="shared" si="1"/>
        <v>Texas</v>
      </c>
      <c r="O7" s="37">
        <f t="shared" si="2"/>
        <v>105565</v>
      </c>
      <c r="P7" s="37">
        <f t="shared" ref="P7:P56" si="11">ABS(O7)</f>
        <v>105565</v>
      </c>
      <c r="Q7" s="37">
        <f>INDEX($K$6:$K$56,MATCH(N7,$G$6:$G$56,0))</f>
        <v>25711791</v>
      </c>
      <c r="R7" s="87">
        <f t="shared" ref="R7:R56" si="12">O7/Q7</f>
        <v>4.1057038772600481E-3</v>
      </c>
      <c r="S7" s="87"/>
      <c r="T7" t="str">
        <f t="shared" ref="T7:T8" si="13">INDEX($N$6:$N$56,MATCH(U7,$O$6:$O$56,0))</f>
        <v>Florida</v>
      </c>
      <c r="U7" s="37">
        <f>LARGE($O$6:$O$56,ROWS($AB$6:AB6))</f>
        <v>108823</v>
      </c>
      <c r="V7" s="37"/>
      <c r="W7" t="str">
        <f>INDEX($N$6:$N$56,MATCH(X7,$R$6:$R$56,0))</f>
        <v>Delaware</v>
      </c>
      <c r="X7" s="87">
        <f t="shared" si="3"/>
        <v>1.0598118635392952E-2</v>
      </c>
      <c r="Y7" s="37"/>
      <c r="Z7" t="str">
        <f>INDEX($W$6:$W$56,MATCH(AA7,$X$6:$X$56,0))</f>
        <v>North Dakota</v>
      </c>
      <c r="AA7" s="87">
        <f>LARGE($X$6:$X$56,ROWS($AA$7:AA7))</f>
        <v>2.0662822285812031E-2</v>
      </c>
      <c r="AC7" t="str">
        <f t="shared" ref="AC7:AC56" si="14">$G7</f>
        <v>Alaska</v>
      </c>
      <c r="AD7" s="37">
        <f t="shared" si="4"/>
        <v>117483</v>
      </c>
      <c r="AF7" s="105" t="str">
        <f t="shared" ref="AF7:AF56" si="15">INDEX($G$6:$G$56,MATCH(AG7,$AD$6:$AD$56,0))</f>
        <v>Florida</v>
      </c>
      <c r="AG7" s="37">
        <f t="shared" si="5"/>
        <v>965473</v>
      </c>
      <c r="AJ7" s="41" t="str">
        <f>H5</f>
        <v>Arrivals</v>
      </c>
      <c r="AK7" s="41" t="str">
        <f>I5</f>
        <v>Departures</v>
      </c>
      <c r="AM7" s="41" t="s">
        <v>115</v>
      </c>
      <c r="AO7" t="str">
        <f t="shared" ref="AO7:AO56" si="16">$G7</f>
        <v>Alaska</v>
      </c>
      <c r="AP7" s="37">
        <f t="shared" si="6"/>
        <v>90613</v>
      </c>
      <c r="AQ7" s="37">
        <f t="shared" si="0"/>
        <v>721186</v>
      </c>
      <c r="AR7" s="87">
        <f t="shared" ref="AR7:AR56" si="17">AP7/AQ7</f>
        <v>0.12564442460058847</v>
      </c>
      <c r="AT7" t="str">
        <f>INDEX($AO$6:$AO$56,MATCH(AU7,$AR$6:$AR$56,0))</f>
        <v>Arizona</v>
      </c>
      <c r="AU7" s="87">
        <f t="shared" si="7"/>
        <v>0.14744206401483281</v>
      </c>
      <c r="AW7" t="str">
        <f>INDEX($AT$6:$AT$56,MATCH(AX7,$AU$6:$AU$56,0))</f>
        <v>Nevada</v>
      </c>
      <c r="AX7" s="87">
        <f>LARGE($AU$6:$AU$56,ROWS($AX$7:AX7))</f>
        <v>0.17667762578524041</v>
      </c>
      <c r="AY7" s="87">
        <v>0</v>
      </c>
      <c r="AZ7" s="37">
        <f>INDEX($AP$6:$AP$56,MATCH(AW7,$AO$6:$AO$56,0))</f>
        <v>481496</v>
      </c>
      <c r="BF7" t="str">
        <f t="shared" si="8"/>
        <v>Alaska</v>
      </c>
      <c r="BG7" s="37">
        <f>INDEX('All data'!$B$11:$BE$61,$BC$5,MATCH(Analysis!$BF7,'All data'!$B$9:$BD$9,0))</f>
        <v>1004</v>
      </c>
      <c r="BH7" s="37" t="str">
        <f t="shared" ref="BH7:BH10" si="18">INDEX($BF$6:$BF$56,MATCH(BI7,$BG$6:$BG$56,0))</f>
        <v>Florida</v>
      </c>
      <c r="BI7" s="37">
        <f>LARGE($BG$6:$BG$56,$E7)</f>
        <v>11244</v>
      </c>
      <c r="BJ7" s="87">
        <f t="shared" ref="BJ7:BJ10" si="19">BI7/SUM($BG$6:$BG$56)</f>
        <v>0.10749521988527724</v>
      </c>
      <c r="BK7" s="37"/>
      <c r="BL7" s="37" t="str">
        <f t="shared" si="9"/>
        <v>Alaska</v>
      </c>
      <c r="BM7" s="37">
        <f>INDEX('All data'!$A$10:$BD$62,MATCH(BF7,'All data'!$A$10:$A$62,0),MATCH($BC$4,'All data'!$A$9:$BD$9,0))</f>
        <v>1097</v>
      </c>
      <c r="BN7" s="37" t="str">
        <f t="shared" ref="BN7:BN10" si="20">INDEX($BL$6:$BL$56,MATCH(BO7,$BM$6:$BM$56,0))</f>
        <v>Georgia</v>
      </c>
      <c r="BO7" s="37">
        <f>LARGE($BM$6:$BM$56,$E7)</f>
        <v>13864</v>
      </c>
      <c r="BP7" s="87">
        <f t="shared" ref="BP7:BP10" si="21">BO7/SUM($BM$6:$BM$56)</f>
        <v>0.12694808167750207</v>
      </c>
    </row>
    <row r="8" spans="1:68" x14ac:dyDescent="0.25">
      <c r="A8" t="s">
        <v>7</v>
      </c>
      <c r="B8" s="37">
        <f>'All data'!D10</f>
        <v>37696597</v>
      </c>
      <c r="C8" s="87">
        <f t="shared" ref="C8:C10" si="22">B8/$B$10</f>
        <v>0.12224091534892954</v>
      </c>
      <c r="E8" s="82">
        <v>3</v>
      </c>
      <c r="G8" s="30" t="str">
        <f>'All data'!A69</f>
        <v>Arizona</v>
      </c>
      <c r="H8" s="68">
        <f>INDEX('All data'!$E$11:$E$61,MATCH(Analysis!G8,'All data'!$A$11:$A$61,0))</f>
        <v>232457</v>
      </c>
      <c r="I8" s="68">
        <f>INDEX('All data'!$F$10:$BD$10,0,MATCH(Analysis!G8,'All data'!$F$9:$BE$9,0))</f>
        <v>206842</v>
      </c>
      <c r="J8" s="37">
        <f t="shared" si="10"/>
        <v>25615</v>
      </c>
      <c r="K8" s="68">
        <f>'All data'!B13</f>
        <v>6468907</v>
      </c>
      <c r="L8" s="37">
        <f>'All data'!D13</f>
        <v>953789</v>
      </c>
      <c r="M8" s="37"/>
      <c r="N8" t="str">
        <f t="shared" si="1"/>
        <v>Colorado</v>
      </c>
      <c r="O8" s="37">
        <f t="shared" si="2"/>
        <v>43530</v>
      </c>
      <c r="P8" s="37">
        <f t="shared" si="11"/>
        <v>43530</v>
      </c>
      <c r="Q8" s="37">
        <f t="shared" ref="Q8:Q56" si="23">INDEX($K$6:$K$56,MATCH(N8,$G$6:$G$56,0))</f>
        <v>5123944</v>
      </c>
      <c r="R8" s="87">
        <f t="shared" si="12"/>
        <v>8.4954090052506426E-3</v>
      </c>
      <c r="S8" s="87"/>
      <c r="T8" t="str">
        <f t="shared" si="13"/>
        <v>Texas</v>
      </c>
      <c r="U8" s="37">
        <f>LARGE($O$6:$O$56,ROWS($AB$6:AB7))</f>
        <v>105565</v>
      </c>
      <c r="V8" s="37"/>
      <c r="W8" t="str">
        <f t="shared" ref="W8:W56" si="24">INDEX($N$6:$N$56,MATCH(X8,$R$6:$R$56,0))</f>
        <v>Nevada</v>
      </c>
      <c r="X8" s="87">
        <f t="shared" si="3"/>
        <v>9.3212440556566661E-3</v>
      </c>
      <c r="Y8" s="37"/>
      <c r="Z8" t="str">
        <f t="shared" ref="Z8" si="25">INDEX($W$6:$W$56,MATCH(AA8,$X$6:$X$56,0))</f>
        <v>Delaware</v>
      </c>
      <c r="AA8" s="87">
        <f>LARGE($X$6:$X$56,ROWS($AA$7:AA8))</f>
        <v>1.0598118635392952E-2</v>
      </c>
      <c r="AC8" t="str">
        <f t="shared" si="14"/>
        <v>Arizona</v>
      </c>
      <c r="AD8" s="37">
        <f t="shared" si="4"/>
        <v>439299</v>
      </c>
      <c r="AF8" s="105" t="str">
        <f t="shared" si="15"/>
        <v>Texas</v>
      </c>
      <c r="AG8" s="37">
        <f t="shared" si="5"/>
        <v>909939</v>
      </c>
      <c r="AI8" t="str">
        <f>INDEX($AF$6:$AF$56,MATCH(AM8,$AG$6:$AG$56,0))</f>
        <v>California</v>
      </c>
      <c r="AJ8" s="37">
        <f>INDEX(H$6:H$56,MATCH($AI8,$G$6:$G$56,0))</f>
        <v>493641</v>
      </c>
      <c r="AK8" s="37">
        <f>INDEX(I$6:I$56,MATCH($AI8,$G$6:$G$56,0))</f>
        <v>566986</v>
      </c>
      <c r="AL8">
        <v>0</v>
      </c>
      <c r="AM8" s="76">
        <f>LARGE($AG$6:$AG$56,E6)</f>
        <v>1060627</v>
      </c>
      <c r="AO8" t="str">
        <f t="shared" si="16"/>
        <v>Arizona</v>
      </c>
      <c r="AP8" s="37">
        <f t="shared" si="6"/>
        <v>953789</v>
      </c>
      <c r="AQ8" s="37">
        <f t="shared" si="0"/>
        <v>6468907</v>
      </c>
      <c r="AR8" s="87">
        <f t="shared" si="17"/>
        <v>0.14744206401483281</v>
      </c>
      <c r="AT8" t="str">
        <f>INDEX($AO$6:$AO$56,MATCH(AU8,$AR$6:$AR$56,0))</f>
        <v>Colorado</v>
      </c>
      <c r="AU8" s="87">
        <f t="shared" si="7"/>
        <v>0.14674652962639717</v>
      </c>
      <c r="AW8" t="str">
        <f>INDEX($AT$6:$AT$56,MATCH(AX8,$AU$6:$AU$56,0))</f>
        <v>Arizona</v>
      </c>
      <c r="AX8" s="87">
        <f>LARGE($AU$6:$AU$56,ROWS($AX$7:AX8))</f>
        <v>0.14744206401483281</v>
      </c>
      <c r="AY8" s="87">
        <v>0</v>
      </c>
      <c r="AZ8" s="37">
        <f>INDEX($AP$6:$AP$56,MATCH(AW8,$AO$6:$AO$56,0))</f>
        <v>953789</v>
      </c>
      <c r="BB8" t="s">
        <v>131</v>
      </c>
      <c r="BC8" s="87">
        <f>BD8/$BD$11</f>
        <v>0.12430045906814347</v>
      </c>
      <c r="BD8" s="37">
        <f>INDEX('All data'!$D$11:$D$61,BC5)</f>
        <v>590326</v>
      </c>
      <c r="BE8" s="37"/>
      <c r="BF8" t="str">
        <f t="shared" si="8"/>
        <v>Arizona</v>
      </c>
      <c r="BG8" s="37">
        <f>INDEX('All data'!$B$11:$BE$61,$BC$5,MATCH(Analysis!$BF8,'All data'!$B$9:$BD$9,0))</f>
        <v>962</v>
      </c>
      <c r="BH8" s="37" t="str">
        <f t="shared" si="18"/>
        <v>Tennessee</v>
      </c>
      <c r="BI8" s="37">
        <f>LARGE($BG$6:$BG$56,$E8)</f>
        <v>10539</v>
      </c>
      <c r="BJ8" s="87">
        <f t="shared" si="19"/>
        <v>0.10075525812619503</v>
      </c>
      <c r="BK8" s="37"/>
      <c r="BL8" s="37" t="str">
        <f t="shared" si="9"/>
        <v>Arizona</v>
      </c>
      <c r="BM8" s="37">
        <f>INDEX('All data'!$A$10:$BD$62,MATCH(BF8,'All data'!$A$10:$A$62,0),MATCH($BC$4,'All data'!$A$9:$BD$9,0))</f>
        <v>1331</v>
      </c>
      <c r="BN8" s="37" t="str">
        <f t="shared" si="20"/>
        <v>Tennessee</v>
      </c>
      <c r="BO8" s="37">
        <f>LARGE($BM$6:$BM$56,$E8)</f>
        <v>12116</v>
      </c>
      <c r="BP8" s="87">
        <f t="shared" si="21"/>
        <v>0.11094222140829595</v>
      </c>
    </row>
    <row r="9" spans="1:68" x14ac:dyDescent="0.25">
      <c r="A9" t="s">
        <v>147</v>
      </c>
      <c r="B9" s="108">
        <f>'All data'!E10</f>
        <v>7070345</v>
      </c>
      <c r="C9" s="121">
        <f t="shared" si="22"/>
        <v>2.2927412907661857E-2</v>
      </c>
      <c r="E9" s="82">
        <v>4</v>
      </c>
      <c r="G9" s="30" t="str">
        <f>'All data'!A70</f>
        <v>Arkansas</v>
      </c>
      <c r="H9" s="68">
        <f>INDEX('All data'!$E$11:$E$61,MATCH(Analysis!G9,'All data'!$A$11:$A$61,0))</f>
        <v>76948</v>
      </c>
      <c r="I9" s="68">
        <f>INDEX('All data'!$F$10:$BD$10,0,MATCH(Analysis!G9,'All data'!$F$9:$BE$9,0))</f>
        <v>64967</v>
      </c>
      <c r="J9" s="37">
        <f t="shared" si="10"/>
        <v>11981</v>
      </c>
      <c r="K9" s="68">
        <f>'All data'!B14</f>
        <v>2912680</v>
      </c>
      <c r="L9" s="37">
        <f>'All data'!D14</f>
        <v>373046</v>
      </c>
      <c r="M9" s="37"/>
      <c r="N9" t="str">
        <f t="shared" si="1"/>
        <v>Washington</v>
      </c>
      <c r="O9" s="37">
        <f t="shared" si="2"/>
        <v>35032</v>
      </c>
      <c r="P9" s="37">
        <f t="shared" si="11"/>
        <v>35032</v>
      </c>
      <c r="Q9" s="37">
        <f t="shared" si="23"/>
        <v>6815763</v>
      </c>
      <c r="R9" s="87">
        <f t="shared" si="12"/>
        <v>5.1398500798810051E-3</v>
      </c>
      <c r="S9" s="87"/>
      <c r="U9" s="37"/>
      <c r="V9" s="37"/>
      <c r="W9" t="str">
        <f t="shared" si="24"/>
        <v>New Hampshire</v>
      </c>
      <c r="X9" s="87">
        <f t="shared" si="3"/>
        <v>9.0039512588956788E-3</v>
      </c>
      <c r="Y9" s="37"/>
      <c r="AA9" s="87"/>
      <c r="AC9" t="str">
        <f t="shared" si="14"/>
        <v>Arkansas</v>
      </c>
      <c r="AD9" s="37">
        <f t="shared" si="4"/>
        <v>141915</v>
      </c>
      <c r="AF9" s="105" t="str">
        <f t="shared" si="15"/>
        <v>New York</v>
      </c>
      <c r="AG9" s="37">
        <f t="shared" si="5"/>
        <v>675917</v>
      </c>
      <c r="AI9" t="str">
        <f>INDEX($AF$6:$AF$56,MATCH(AM9,$AG$6:$AG$56,0))</f>
        <v>Florida</v>
      </c>
      <c r="AJ9" s="37">
        <f>INDEX(H$6:H$56,MATCH($AI9,$G$6:$G$56,0))</f>
        <v>537148</v>
      </c>
      <c r="AK9" s="37">
        <f>INDEX(I$6:I$56,MATCH($AI9,$G$6:$G$56,0))</f>
        <v>428325</v>
      </c>
      <c r="AL9">
        <v>0</v>
      </c>
      <c r="AM9" s="76">
        <f>LARGE($AG$6:$AG$56,E7)</f>
        <v>965473</v>
      </c>
      <c r="AO9" t="str">
        <f t="shared" si="16"/>
        <v>Arkansas</v>
      </c>
      <c r="AP9" s="37">
        <f t="shared" si="6"/>
        <v>373046</v>
      </c>
      <c r="AQ9" s="37">
        <f t="shared" si="0"/>
        <v>2912680</v>
      </c>
      <c r="AR9" s="87">
        <f t="shared" si="17"/>
        <v>0.12807654805883242</v>
      </c>
      <c r="AT9" t="str">
        <f t="shared" ref="AT9:AT56" si="26">INDEX($AO$6:$AO$56,MATCH(AU9,$AR$6:$AR$56,0))</f>
        <v>Oregon</v>
      </c>
      <c r="AU9" s="87">
        <f t="shared" si="7"/>
        <v>0.14534752745650317</v>
      </c>
      <c r="AX9" s="87"/>
      <c r="AY9" s="87"/>
      <c r="AZ9" s="37"/>
      <c r="BB9" t="s">
        <v>152</v>
      </c>
      <c r="BC9" s="87">
        <f t="shared" ref="BC9:BC10" si="27">BD9/$BD$11</f>
        <v>2.2024826991404421E-2</v>
      </c>
      <c r="BD9" s="37">
        <f>INDEX('All data'!$E$11:$E$62,Analysis!$BC$5)</f>
        <v>104600</v>
      </c>
      <c r="BE9" s="37"/>
      <c r="BF9" t="str">
        <f t="shared" si="8"/>
        <v>Arkansas</v>
      </c>
      <c r="BG9" s="37">
        <f>INDEX('All data'!$B$11:$BE$61,$BC$5,MATCH(Analysis!$BF9,'All data'!$B$9:$BD$9,0))</f>
        <v>660</v>
      </c>
      <c r="BH9" s="37" t="str">
        <f t="shared" si="18"/>
        <v>Texas</v>
      </c>
      <c r="BI9" s="37">
        <f>LARGE($BG$6:$BG$56,$E9)</f>
        <v>7468</v>
      </c>
      <c r="BJ9" s="87">
        <f t="shared" si="19"/>
        <v>7.1395793499043972E-2</v>
      </c>
      <c r="BK9" s="37"/>
      <c r="BL9" s="37" t="str">
        <f t="shared" si="9"/>
        <v>Arkansas</v>
      </c>
      <c r="BM9" s="37">
        <f>INDEX('All data'!$A$10:$BD$62,MATCH(BF9,'All data'!$A$10:$A$62,0),MATCH($BC$4,'All data'!$A$9:$BD$9,0))</f>
        <v>374</v>
      </c>
      <c r="BN9" s="37" t="str">
        <f t="shared" si="20"/>
        <v>Texas</v>
      </c>
      <c r="BO9" s="37">
        <f>LARGE($BM$6:$BM$56,$E9)</f>
        <v>9993</v>
      </c>
      <c r="BP9" s="87">
        <f t="shared" si="21"/>
        <v>9.1502609651130842E-2</v>
      </c>
    </row>
    <row r="10" spans="1:68" x14ac:dyDescent="0.25">
      <c r="B10" s="37">
        <f>SUM(B7:B9)</f>
        <v>308379538</v>
      </c>
      <c r="C10" s="87">
        <f t="shared" si="22"/>
        <v>1</v>
      </c>
      <c r="E10" s="82">
        <v>5</v>
      </c>
      <c r="G10" s="30" t="str">
        <f>'All data'!A71</f>
        <v>California</v>
      </c>
      <c r="H10" s="68">
        <f>INDEX('All data'!$E$11:$E$61,MATCH(Analysis!G10,'All data'!$A$11:$A$61,0))</f>
        <v>493641</v>
      </c>
      <c r="I10" s="68">
        <f>INDEX('All data'!$F$10:$BD$10,0,MATCH(Analysis!G10,'All data'!$F$9:$BE$9,0))</f>
        <v>566986</v>
      </c>
      <c r="J10" s="37">
        <f t="shared" si="10"/>
        <v>-73345</v>
      </c>
      <c r="K10" s="68">
        <f>'All data'!B15</f>
        <v>37572738</v>
      </c>
      <c r="L10" s="37">
        <f>'All data'!D15</f>
        <v>5046618</v>
      </c>
      <c r="M10" s="37"/>
      <c r="N10" t="str">
        <f t="shared" si="1"/>
        <v>North Carolina</v>
      </c>
      <c r="O10" s="37">
        <f t="shared" si="2"/>
        <v>34486</v>
      </c>
      <c r="P10" s="37">
        <f t="shared" si="11"/>
        <v>34486</v>
      </c>
      <c r="Q10" s="37">
        <f t="shared" si="23"/>
        <v>9640490</v>
      </c>
      <c r="R10" s="87">
        <f t="shared" si="12"/>
        <v>3.5772040632789412E-3</v>
      </c>
      <c r="S10" s="87"/>
      <c r="T10" s="47" t="str">
        <f>INDEX($N$6:$N$56,MATCH(U10,$O$6:$O$56,0))</f>
        <v>New Jersey</v>
      </c>
      <c r="U10" s="37">
        <f>SMALL($O$6:$O$56,ROWS($U10:U$11))</f>
        <v>-88979</v>
      </c>
      <c r="V10" s="37"/>
      <c r="W10" t="str">
        <f t="shared" si="24"/>
        <v>Colorado</v>
      </c>
      <c r="X10" s="87">
        <f t="shared" si="3"/>
        <v>8.4954090052506426E-3</v>
      </c>
      <c r="Y10" s="37"/>
      <c r="Z10" t="str">
        <f>INDEX($W$6:$W$56,MATCH(AA10,$X$6:$X$56,0))</f>
        <v>New Jersey</v>
      </c>
      <c r="AA10" s="89">
        <f>SMALL($X$6:$X$56,ROWS($AA10:AA$11))</f>
        <v>-1.0142664598442631E-2</v>
      </c>
      <c r="AC10" t="str">
        <f t="shared" si="14"/>
        <v>California</v>
      </c>
      <c r="AD10" s="37">
        <f t="shared" si="4"/>
        <v>1060627</v>
      </c>
      <c r="AF10" s="105" t="str">
        <f t="shared" si="15"/>
        <v>Georgia</v>
      </c>
      <c r="AG10" s="37">
        <f t="shared" si="5"/>
        <v>529728</v>
      </c>
      <c r="AO10" t="str">
        <f t="shared" si="16"/>
        <v>California</v>
      </c>
      <c r="AP10" s="37">
        <f t="shared" si="6"/>
        <v>5046618</v>
      </c>
      <c r="AQ10" s="37">
        <f t="shared" si="0"/>
        <v>37572738</v>
      </c>
      <c r="AR10" s="87">
        <f t="shared" si="17"/>
        <v>0.13431595003803024</v>
      </c>
      <c r="AT10" t="str">
        <f t="shared" si="26"/>
        <v>Texas</v>
      </c>
      <c r="AU10" s="87">
        <f t="shared" si="7"/>
        <v>0.14219429521654092</v>
      </c>
      <c r="AW10" t="str">
        <f>INDEX($AT$6:$AT$56,MATCH(AX10,$AU$6:$AU$56,0))</f>
        <v>New York</v>
      </c>
      <c r="AX10" s="87">
        <f>SMALL($AU$6:$AU$56,ROWS($AX10:AX$11))</f>
        <v>8.9040067014765745E-2</v>
      </c>
      <c r="AY10" s="87">
        <v>0</v>
      </c>
      <c r="AZ10" s="37">
        <f>INDEX($AP$6:$AP$56,MATCH(AW10,$AO$6:$AO$56,0))</f>
        <v>1723117</v>
      </c>
      <c r="BB10" t="s">
        <v>6</v>
      </c>
      <c r="BC10" s="87">
        <f t="shared" si="27"/>
        <v>0.85367471394045213</v>
      </c>
      <c r="BD10" s="37">
        <f>INDEX('All data'!$C$11:$C$62,$BC$5)</f>
        <v>4054260</v>
      </c>
      <c r="BE10" s="37"/>
      <c r="BF10" t="str">
        <f t="shared" si="8"/>
        <v>California</v>
      </c>
      <c r="BG10" s="37">
        <f>INDEX('All data'!$B$11:$BE$61,$BC$5,MATCH(Analysis!$BF10,'All data'!$B$9:$BD$9,0))</f>
        <v>3077</v>
      </c>
      <c r="BH10" s="37" t="str">
        <f t="shared" si="18"/>
        <v>North Carolina</v>
      </c>
      <c r="BI10" s="37">
        <f>LARGE($BG$6:$BG$56,$E10)</f>
        <v>5133</v>
      </c>
      <c r="BJ10" s="87">
        <f t="shared" si="19"/>
        <v>4.9072657743785851E-2</v>
      </c>
      <c r="BK10" s="37"/>
      <c r="BL10" s="37" t="str">
        <f t="shared" si="9"/>
        <v>California</v>
      </c>
      <c r="BM10" s="37">
        <f>INDEX('All data'!$A$10:$BD$62,MATCH(BF10,'All data'!$A$10:$A$62,0),MATCH($BC$4,'All data'!$A$9:$BD$9,0))</f>
        <v>2509</v>
      </c>
      <c r="BN10" s="37" t="str">
        <f t="shared" si="20"/>
        <v>Mississippi</v>
      </c>
      <c r="BO10" s="37">
        <f>LARGE($BM$6:$BM$56,$E10)</f>
        <v>5141</v>
      </c>
      <c r="BP10" s="87">
        <f t="shared" si="21"/>
        <v>4.7074443732258948E-2</v>
      </c>
    </row>
    <row r="11" spans="1:68" x14ac:dyDescent="0.25">
      <c r="E11" s="82">
        <v>6</v>
      </c>
      <c r="G11" s="30" t="str">
        <f>'All data'!A72</f>
        <v>Colorado</v>
      </c>
      <c r="H11" s="68">
        <f>INDEX('All data'!$E$11:$E$61,MATCH(Analysis!G11,'All data'!$A$11:$A$61,0))</f>
        <v>205060</v>
      </c>
      <c r="I11" s="68">
        <f>INDEX('All data'!$F$10:$BD$10,0,MATCH(Analysis!G11,'All data'!$F$9:$BE$9,0))</f>
        <v>161530</v>
      </c>
      <c r="J11" s="37">
        <f t="shared" si="10"/>
        <v>43530</v>
      </c>
      <c r="K11" s="68">
        <f>'All data'!B16</f>
        <v>5123944</v>
      </c>
      <c r="L11" s="37">
        <f>'All data'!D16</f>
        <v>751921</v>
      </c>
      <c r="M11" s="37"/>
      <c r="N11" t="str">
        <f t="shared" si="1"/>
        <v>South Carolina</v>
      </c>
      <c r="O11" s="37">
        <f t="shared" si="2"/>
        <v>29287</v>
      </c>
      <c r="P11" s="37">
        <f t="shared" si="11"/>
        <v>29287</v>
      </c>
      <c r="Q11" s="37">
        <f t="shared" si="23"/>
        <v>4668886</v>
      </c>
      <c r="R11" s="87">
        <f t="shared" si="12"/>
        <v>6.2728025486165221E-3</v>
      </c>
      <c r="S11" s="87"/>
      <c r="T11" s="47" t="str">
        <f>INDEX($N$6:$N$56,MATCH(U11,$O$6:$O$56,0))</f>
        <v>New York</v>
      </c>
      <c r="U11" s="37">
        <f>SMALL($O$6:$O$56,ROWS($U11:U$11))</f>
        <v>-135811</v>
      </c>
      <c r="V11" s="37"/>
      <c r="W11" t="str">
        <f t="shared" si="24"/>
        <v>Vermont</v>
      </c>
      <c r="X11" s="87">
        <f t="shared" si="3"/>
        <v>7.0539031059746156E-3</v>
      </c>
      <c r="Y11" s="37"/>
      <c r="Z11" t="str">
        <f>INDEX($W$6:$W$56,MATCH(AA11,$X$6:$X$56,0))</f>
        <v>Alaska</v>
      </c>
      <c r="AA11" s="89">
        <f>SMALL($X$6:$X$56,ROWS($AA$11:AA11))</f>
        <v>-7.023569509114154E-2</v>
      </c>
      <c r="AC11" t="str">
        <f t="shared" si="14"/>
        <v>Colorado</v>
      </c>
      <c r="AD11" s="37">
        <f t="shared" si="4"/>
        <v>366590</v>
      </c>
      <c r="AF11" s="105" t="str">
        <f t="shared" si="15"/>
        <v>North Carolina</v>
      </c>
      <c r="AG11" s="37">
        <f t="shared" si="5"/>
        <v>511812</v>
      </c>
      <c r="AI11" t="str">
        <f>INDEX($AF$6:$AF$56,MATCH(AM11,$AG$6:$AG$56,0))</f>
        <v>South Dakota</v>
      </c>
      <c r="AJ11" s="37">
        <f>INDEX(H$6:H$56,MATCH($AI11,$G$6:$G$56,0))</f>
        <v>26051</v>
      </c>
      <c r="AK11" s="37">
        <f>INDEX(I$6:I$56,MATCH($AI11,$G$6:$G$56,0))</f>
        <v>22534</v>
      </c>
      <c r="AL11">
        <v>0</v>
      </c>
      <c r="AM11" s="76">
        <f>SMALL($AG$6:$AG$56,E7)</f>
        <v>48585</v>
      </c>
      <c r="AO11" t="str">
        <f t="shared" si="16"/>
        <v>Colorado</v>
      </c>
      <c r="AP11" s="37">
        <f t="shared" si="6"/>
        <v>751921</v>
      </c>
      <c r="AQ11" s="37">
        <f t="shared" si="0"/>
        <v>5123944</v>
      </c>
      <c r="AR11" s="87">
        <f t="shared" si="17"/>
        <v>0.14674652962639717</v>
      </c>
      <c r="AT11" t="str">
        <f t="shared" si="26"/>
        <v>Oklahoma</v>
      </c>
      <c r="AU11" s="87">
        <f t="shared" si="7"/>
        <v>0.14122888830827648</v>
      </c>
      <c r="AW11" t="str">
        <f>INDEX($AT$6:$AT$56,MATCH(AX11,$AU$6:$AU$56,0))</f>
        <v>New Jersey</v>
      </c>
      <c r="AX11" s="87">
        <f>SMALL($AU$6:$AU$56,ROWS($AX$11:AX11))</f>
        <v>7.4716075152768624E-2</v>
      </c>
      <c r="AY11" s="87">
        <v>0</v>
      </c>
      <c r="AZ11" s="37">
        <f>INDEX($AP$6:$AP$56,MATCH(AW11,$AO$6:$AO$56,0))</f>
        <v>655465</v>
      </c>
      <c r="BD11" s="37">
        <f>SUM(BD8:BD10)</f>
        <v>4749186</v>
      </c>
      <c r="BF11" t="str">
        <f t="shared" si="8"/>
        <v>Colorado</v>
      </c>
      <c r="BG11" s="37">
        <f>INDEX('All data'!$B$11:$BE$61,$BC$5,MATCH(Analysis!$BF11,'All data'!$B$9:$BD$9,0))</f>
        <v>1386</v>
      </c>
      <c r="BH11" s="37"/>
      <c r="BI11" s="37"/>
      <c r="BJ11" s="87"/>
      <c r="BK11" s="37"/>
      <c r="BL11" s="37" t="str">
        <f t="shared" si="9"/>
        <v>Colorado</v>
      </c>
      <c r="BM11" s="37">
        <f>INDEX('All data'!$A$10:$BD$62,MATCH(BF11,'All data'!$A$10:$A$62,0),MATCH($BC$4,'All data'!$A$9:$BD$9,0))</f>
        <v>3108</v>
      </c>
      <c r="BN11" s="37"/>
      <c r="BO11" s="37"/>
      <c r="BP11" s="87"/>
    </row>
    <row r="12" spans="1:68" x14ac:dyDescent="0.25">
      <c r="A12" s="48" t="str">
        <f>"Out of "&amp;TEXT(B6,"#,,")&amp;" million people in the U.S in "&amp;B4&amp;","</f>
        <v>Out of 310 million people in the U.S in 2012,</v>
      </c>
      <c r="E12" s="82">
        <v>7</v>
      </c>
      <c r="G12" s="30" t="str">
        <f>'All data'!A73</f>
        <v>Connecticut</v>
      </c>
      <c r="H12" s="68">
        <f>INDEX('All data'!$E$11:$E$61,MATCH(Analysis!G12,'All data'!$A$11:$A$61,0))</f>
        <v>80311</v>
      </c>
      <c r="I12" s="68">
        <f>INDEX('All data'!$F$10:$BD$10,0,MATCH(Analysis!G12,'All data'!$F$9:$BE$9,0))</f>
        <v>87023</v>
      </c>
      <c r="J12" s="37">
        <f t="shared" si="10"/>
        <v>-6712</v>
      </c>
      <c r="K12" s="68">
        <f>'All data'!B17</f>
        <v>3555319</v>
      </c>
      <c r="L12" s="37">
        <f>'All data'!D17</f>
        <v>334918</v>
      </c>
      <c r="M12" s="37"/>
      <c r="N12" t="str">
        <f t="shared" si="1"/>
        <v>Arizona</v>
      </c>
      <c r="O12" s="37">
        <f t="shared" si="2"/>
        <v>25615</v>
      </c>
      <c r="P12" s="37">
        <f t="shared" si="11"/>
        <v>25615</v>
      </c>
      <c r="Q12" s="37">
        <f t="shared" si="23"/>
        <v>6468907</v>
      </c>
      <c r="R12" s="87">
        <f t="shared" si="12"/>
        <v>3.9597106590031359E-3</v>
      </c>
      <c r="S12" s="87"/>
      <c r="W12" t="str">
        <f t="shared" si="24"/>
        <v>South Carolina</v>
      </c>
      <c r="X12" s="87">
        <f t="shared" si="3"/>
        <v>6.2728025486165221E-3</v>
      </c>
      <c r="AC12" t="str">
        <f t="shared" si="14"/>
        <v>Connecticut</v>
      </c>
      <c r="AD12" s="37">
        <f t="shared" si="4"/>
        <v>167334</v>
      </c>
      <c r="AF12" s="105" t="str">
        <f t="shared" si="15"/>
        <v>Virginia</v>
      </c>
      <c r="AG12" s="37">
        <f t="shared" si="5"/>
        <v>489193</v>
      </c>
      <c r="AI12" t="str">
        <f>INDEX($AF$6:$AF$56,MATCH(AM12,$AG$6:$AG$56,0))</f>
        <v>Vermont</v>
      </c>
      <c r="AJ12" s="37">
        <f>INDEX(H$6:H$56,MATCH($AI12,$G$6:$G$56,0))</f>
        <v>24431</v>
      </c>
      <c r="AK12" s="37">
        <f>INDEX(I$6:I$56,MATCH($AI12,$G$6:$G$56,0))</f>
        <v>20056</v>
      </c>
      <c r="AL12">
        <v>0</v>
      </c>
      <c r="AM12" s="76">
        <f>SMALL($AG$6:$AG$56,E6)</f>
        <v>44487</v>
      </c>
      <c r="AO12" t="str">
        <f t="shared" si="16"/>
        <v>Connecticut</v>
      </c>
      <c r="AP12" s="37">
        <f t="shared" si="6"/>
        <v>334918</v>
      </c>
      <c r="AQ12" s="37">
        <f t="shared" si="0"/>
        <v>3555319</v>
      </c>
      <c r="AR12" s="87">
        <f t="shared" si="17"/>
        <v>9.4201954873810195E-2</v>
      </c>
      <c r="AT12" t="str">
        <f t="shared" si="26"/>
        <v>South Dakota</v>
      </c>
      <c r="AU12" s="87">
        <f t="shared" si="7"/>
        <v>0.14069655785967342</v>
      </c>
      <c r="AW12" s="46" t="s">
        <v>136</v>
      </c>
      <c r="AX12" s="46"/>
      <c r="AY12" s="46"/>
      <c r="AZ12" s="42"/>
      <c r="BF12" t="str">
        <f t="shared" si="8"/>
        <v>Connecticut</v>
      </c>
      <c r="BG12" s="37">
        <f>INDEX('All data'!$B$11:$BE$61,$BC$5,MATCH(Analysis!$BF12,'All data'!$B$9:$BD$9,0))</f>
        <v>284</v>
      </c>
      <c r="BH12" s="37"/>
      <c r="BI12" s="37"/>
      <c r="BJ12" s="87"/>
      <c r="BK12" s="37"/>
      <c r="BL12" s="37" t="str">
        <f t="shared" si="9"/>
        <v>Connecticut</v>
      </c>
      <c r="BM12" s="37">
        <f>INDEX('All data'!$A$10:$BD$62,MATCH(BF12,'All data'!$A$10:$A$62,0),MATCH($BC$4,'All data'!$A$9:$BD$9,0))</f>
        <v>46</v>
      </c>
      <c r="BN12" s="37"/>
      <c r="BO12" s="37"/>
      <c r="BP12" s="87"/>
    </row>
    <row r="13" spans="1:68" x14ac:dyDescent="0.25">
      <c r="A13" s="95" t="str">
        <f>"roughly "&amp;TEXT(B9,"#,,")&amp;" million (or "&amp;TEXT(C9,"#.0%")&amp;") , settled in a new state"</f>
        <v>roughly 7 million (or 2.3%) , settled in a new state</v>
      </c>
      <c r="E13" s="82">
        <v>8</v>
      </c>
      <c r="G13" s="30" t="str">
        <f>'All data'!A74</f>
        <v>Delaware</v>
      </c>
      <c r="H13" s="68">
        <f>INDEX('All data'!$E$11:$E$61,MATCH(Analysis!G13,'All data'!$A$11:$A$61,0))</f>
        <v>34757</v>
      </c>
      <c r="I13" s="68">
        <f>INDEX('All data'!$F$10:$BD$10,0,MATCH(Analysis!G13,'All data'!$F$9:$BE$9,0))</f>
        <v>25149</v>
      </c>
      <c r="J13" s="37">
        <f t="shared" si="10"/>
        <v>9608</v>
      </c>
      <c r="K13" s="68">
        <f>'All data'!B18</f>
        <v>906576</v>
      </c>
      <c r="L13" s="37">
        <f>'All data'!D18</f>
        <v>86003</v>
      </c>
      <c r="M13" s="37"/>
      <c r="N13" t="str">
        <f t="shared" si="1"/>
        <v>Nevada</v>
      </c>
      <c r="O13" s="37">
        <f t="shared" si="2"/>
        <v>25403</v>
      </c>
      <c r="P13" s="37">
        <f t="shared" si="11"/>
        <v>25403</v>
      </c>
      <c r="Q13" s="37">
        <f t="shared" si="23"/>
        <v>2725280</v>
      </c>
      <c r="R13" s="87">
        <f t="shared" si="12"/>
        <v>9.3212440556566661E-3</v>
      </c>
      <c r="S13" s="87"/>
      <c r="V13" s="83"/>
      <c r="W13" t="str">
        <f t="shared" si="24"/>
        <v>Florida</v>
      </c>
      <c r="X13" s="87">
        <f t="shared" si="3"/>
        <v>5.6931814495919881E-3</v>
      </c>
      <c r="Y13" s="46"/>
      <c r="AC13" t="str">
        <f t="shared" si="14"/>
        <v>Delaware</v>
      </c>
      <c r="AD13" s="37">
        <f t="shared" si="4"/>
        <v>59906</v>
      </c>
      <c r="AF13" s="105" t="str">
        <f t="shared" si="15"/>
        <v>Illinois</v>
      </c>
      <c r="AG13" s="37">
        <f t="shared" si="5"/>
        <v>486708</v>
      </c>
      <c r="AO13" t="str">
        <f t="shared" si="16"/>
        <v>Delaware</v>
      </c>
      <c r="AP13" s="37">
        <f t="shared" si="6"/>
        <v>86003</v>
      </c>
      <c r="AQ13" s="37">
        <f t="shared" si="0"/>
        <v>906576</v>
      </c>
      <c r="AR13" s="87">
        <f t="shared" si="17"/>
        <v>9.4865736573657364E-2</v>
      </c>
      <c r="AT13" t="str">
        <f t="shared" si="26"/>
        <v>Wyoming</v>
      </c>
      <c r="AU13" s="87">
        <f t="shared" si="7"/>
        <v>0.13571947610639351</v>
      </c>
      <c r="BB13" t="s">
        <v>157</v>
      </c>
      <c r="BC13" s="37">
        <f>SUM(BG6:BG56)</f>
        <v>104600</v>
      </c>
      <c r="BD13" s="37">
        <f>MAX($BC$13:$BC$14)-BC13</f>
        <v>4610</v>
      </c>
      <c r="BE13" t="s">
        <v>159</v>
      </c>
      <c r="BF13" t="str">
        <f t="shared" si="8"/>
        <v>Delaware</v>
      </c>
      <c r="BG13" s="37">
        <f>INDEX('All data'!$B$11:$BE$61,$BC$5,MATCH(Analysis!$BF13,'All data'!$B$9:$BD$9,0))</f>
        <v>42</v>
      </c>
      <c r="BH13" s="37"/>
      <c r="BI13" s="37"/>
      <c r="BJ13" s="87"/>
      <c r="BK13" s="37"/>
      <c r="BL13" s="37" t="str">
        <f t="shared" si="9"/>
        <v>Delaware</v>
      </c>
      <c r="BM13" s="37">
        <f>INDEX('All data'!$A$10:$BD$62,MATCH(BF13,'All data'!$A$10:$A$62,0),MATCH($BC$4,'All data'!$A$9:$BD$9,0))</f>
        <v>119</v>
      </c>
      <c r="BN13" s="37"/>
      <c r="BO13" s="37"/>
      <c r="BP13" s="87"/>
    </row>
    <row r="14" spans="1:68" x14ac:dyDescent="0.25">
      <c r="A14" s="48" t="str">
        <f>"and "&amp;TEXT(B8,"#,,")&amp;" million (or "&amp;TEXT(C8,"#.0%")&amp;") moved within their state"</f>
        <v>and 38 million (or 12.2%) moved within their state</v>
      </c>
      <c r="E14" s="82">
        <v>9</v>
      </c>
      <c r="G14" s="30" t="str">
        <f>'All data'!A75</f>
        <v xml:space="preserve">District of Columbia </v>
      </c>
      <c r="H14" s="68">
        <f>INDEX('All data'!$E$11:$E$61,MATCH(Analysis!G14,'All data'!$A$11:$A$61,0))</f>
        <v>53830</v>
      </c>
      <c r="I14" s="68">
        <f>INDEX('All data'!$F$10:$BD$10,0,MATCH(Analysis!G14,'All data'!$F$9:$BE$9,0))</f>
        <v>59513</v>
      </c>
      <c r="J14" s="37">
        <f t="shared" si="10"/>
        <v>-5683</v>
      </c>
      <c r="K14" s="68">
        <f>'All data'!B19</f>
        <v>624847</v>
      </c>
      <c r="L14" s="37">
        <f>'All data'!D19</f>
        <v>61992</v>
      </c>
      <c r="M14" s="37"/>
      <c r="N14" t="str">
        <f t="shared" si="1"/>
        <v>Georgia</v>
      </c>
      <c r="O14" s="37">
        <f t="shared" si="2"/>
        <v>25204</v>
      </c>
      <c r="P14" s="37">
        <f t="shared" si="11"/>
        <v>25204</v>
      </c>
      <c r="Q14" s="37">
        <f t="shared" si="23"/>
        <v>9796547</v>
      </c>
      <c r="R14" s="87">
        <f t="shared" si="12"/>
        <v>2.5727432328962441E-3</v>
      </c>
      <c r="S14" s="87"/>
      <c r="T14" s="46" t="s">
        <v>118</v>
      </c>
      <c r="U14" s="46"/>
      <c r="V14" s="37"/>
      <c r="W14" t="str">
        <f t="shared" si="24"/>
        <v>Washington</v>
      </c>
      <c r="X14" s="87">
        <f t="shared" si="3"/>
        <v>5.1398500798810051E-3</v>
      </c>
      <c r="Y14" s="37"/>
      <c r="Z14" s="47"/>
      <c r="AA14" s="37"/>
      <c r="AC14" t="str">
        <f t="shared" si="14"/>
        <v xml:space="preserve">District of Columbia </v>
      </c>
      <c r="AD14" s="37">
        <f t="shared" si="4"/>
        <v>113343</v>
      </c>
      <c r="AF14" s="105" t="str">
        <f t="shared" si="15"/>
        <v>Pennsylvania</v>
      </c>
      <c r="AG14" s="37">
        <f t="shared" si="5"/>
        <v>452656</v>
      </c>
      <c r="AO14" t="str">
        <f t="shared" si="16"/>
        <v xml:space="preserve">District of Columbia </v>
      </c>
      <c r="AP14" s="37">
        <f t="shared" si="6"/>
        <v>61992</v>
      </c>
      <c r="AQ14" s="37">
        <f t="shared" si="0"/>
        <v>624847</v>
      </c>
      <c r="AR14" s="87">
        <f t="shared" si="17"/>
        <v>9.9211486972010751E-2</v>
      </c>
      <c r="AT14" t="str">
        <f t="shared" si="26"/>
        <v>Missouri</v>
      </c>
      <c r="AU14" s="87">
        <f t="shared" si="7"/>
        <v>0.13459420525804056</v>
      </c>
      <c r="BB14" t="s">
        <v>158</v>
      </c>
      <c r="BC14" s="37">
        <f>SUM(BM6:BM56)</f>
        <v>109210</v>
      </c>
      <c r="BD14" s="37">
        <f>MAX($BC$13:$BC$14)-BC14</f>
        <v>0</v>
      </c>
      <c r="BE14" t="s">
        <v>160</v>
      </c>
      <c r="BF14" t="str">
        <f t="shared" si="8"/>
        <v xml:space="preserve">District of Columbia </v>
      </c>
      <c r="BG14" s="37">
        <f>INDEX('All data'!$B$11:$BE$61,$BC$5,MATCH(Analysis!$BF14,'All data'!$B$9:$BD$9,0))</f>
        <v>162</v>
      </c>
      <c r="BH14" s="37"/>
      <c r="BI14" s="37"/>
      <c r="BJ14" s="87"/>
      <c r="BK14" s="37"/>
      <c r="BL14" s="37" t="str">
        <f t="shared" si="9"/>
        <v xml:space="preserve">District of Columbia </v>
      </c>
      <c r="BM14" s="37">
        <f>INDEX('All data'!$A$10:$BD$62,MATCH(BF14,'All data'!$A$10:$A$62,0),MATCH($BC$4,'All data'!$A$9:$BD$9,0))</f>
        <v>79</v>
      </c>
      <c r="BN14" s="37"/>
      <c r="BO14" s="37"/>
      <c r="BP14" s="87"/>
    </row>
    <row r="15" spans="1:68" x14ac:dyDescent="0.25">
      <c r="E15" s="82">
        <v>10</v>
      </c>
      <c r="G15" s="30" t="str">
        <f>'All data'!A76</f>
        <v>Florida</v>
      </c>
      <c r="H15" s="68">
        <f>INDEX('All data'!$E$11:$E$61,MATCH(Analysis!G15,'All data'!$A$11:$A$61,0))</f>
        <v>537148</v>
      </c>
      <c r="I15" s="68">
        <f>INDEX('All data'!$F$10:$BD$10,0,MATCH(Analysis!G15,'All data'!$F$9:$BE$9,0))</f>
        <v>428325</v>
      </c>
      <c r="J15" s="37">
        <f t="shared" si="10"/>
        <v>108823</v>
      </c>
      <c r="K15" s="68">
        <f>'All data'!B20</f>
        <v>19114620</v>
      </c>
      <c r="L15" s="37">
        <f>'All data'!D20</f>
        <v>2380288</v>
      </c>
      <c r="M15" s="37"/>
      <c r="N15" t="str">
        <f t="shared" si="1"/>
        <v>Missouri</v>
      </c>
      <c r="O15" s="37">
        <f t="shared" si="2"/>
        <v>20176</v>
      </c>
      <c r="P15" s="37">
        <f t="shared" si="11"/>
        <v>20176</v>
      </c>
      <c r="Q15" s="37">
        <f t="shared" si="23"/>
        <v>5951913</v>
      </c>
      <c r="R15" s="87">
        <f t="shared" si="12"/>
        <v>3.3898344952286771E-3</v>
      </c>
      <c r="S15" s="87"/>
      <c r="T15" s="47" t="str">
        <f>INDEX($N$6:$P$56,MATCH(SMALL(P6:P56,ROWS($T$15:T15)),$P$6:$P$56,0),1)</f>
        <v>West Virginia</v>
      </c>
      <c r="U15" s="37">
        <f>VLOOKUP(T15,$N$6:$O$56,2,0)</f>
        <v>-300</v>
      </c>
      <c r="V15" s="37"/>
      <c r="W15" t="str">
        <f t="shared" si="24"/>
        <v>South Dakota</v>
      </c>
      <c r="X15" s="87">
        <f t="shared" si="3"/>
        <v>4.2803123885652248E-3</v>
      </c>
      <c r="Y15" s="37"/>
      <c r="Z15" s="47"/>
      <c r="AA15" s="37"/>
      <c r="AC15" t="str">
        <f t="shared" si="14"/>
        <v>Florida</v>
      </c>
      <c r="AD15" s="37">
        <f t="shared" si="4"/>
        <v>965473</v>
      </c>
      <c r="AF15" s="105" t="str">
        <f t="shared" si="15"/>
        <v>Arizona</v>
      </c>
      <c r="AG15" s="37">
        <f t="shared" si="5"/>
        <v>439299</v>
      </c>
      <c r="AO15" t="str">
        <f t="shared" si="16"/>
        <v>Florida</v>
      </c>
      <c r="AP15" s="37">
        <f t="shared" si="6"/>
        <v>2380288</v>
      </c>
      <c r="AQ15" s="37">
        <f t="shared" si="0"/>
        <v>19114620</v>
      </c>
      <c r="AR15" s="87">
        <f t="shared" si="17"/>
        <v>0.12452708973550089</v>
      </c>
      <c r="AT15" t="str">
        <f t="shared" si="26"/>
        <v>California</v>
      </c>
      <c r="AU15" s="87">
        <f t="shared" si="7"/>
        <v>0.13431595003803024</v>
      </c>
      <c r="BB15" s="111" t="s">
        <v>120</v>
      </c>
      <c r="BC15" s="115">
        <f>BC13-BC14</f>
        <v>-4610</v>
      </c>
      <c r="BF15" t="str">
        <f t="shared" si="8"/>
        <v>Florida</v>
      </c>
      <c r="BG15" s="37">
        <f>INDEX('All data'!$B$11:$BE$61,$BC$5,MATCH(Analysis!$BF15,'All data'!$B$9:$BD$9,0))</f>
        <v>11244</v>
      </c>
      <c r="BH15" s="37"/>
      <c r="BI15" s="37"/>
      <c r="BJ15" s="87"/>
      <c r="BK15" s="37"/>
      <c r="BL15" s="37" t="str">
        <f t="shared" si="9"/>
        <v>Florida</v>
      </c>
      <c r="BM15" s="37">
        <f>INDEX('All data'!$A$10:$BD$62,MATCH(BF15,'All data'!$A$10:$A$62,0),MATCH($BC$4,'All data'!$A$9:$BD$9,0))</f>
        <v>18599</v>
      </c>
      <c r="BN15" s="37"/>
      <c r="BO15" s="37"/>
      <c r="BP15" s="87"/>
    </row>
    <row r="16" spans="1:68" x14ac:dyDescent="0.25">
      <c r="E16" s="82">
        <v>11</v>
      </c>
      <c r="G16" s="30" t="str">
        <f>'All data'!A77</f>
        <v>Georgia</v>
      </c>
      <c r="H16" s="68">
        <f>INDEX('All data'!$E$11:$E$61,MATCH(Analysis!G16,'All data'!$A$11:$A$61,0))</f>
        <v>277466</v>
      </c>
      <c r="I16" s="68">
        <f>INDEX('All data'!$F$10:$BD$10,0,MATCH(Analysis!G16,'All data'!$F$9:$BE$9,0))</f>
        <v>252262</v>
      </c>
      <c r="J16" s="37">
        <f t="shared" si="10"/>
        <v>25204</v>
      </c>
      <c r="K16" s="68">
        <f>'All data'!B21</f>
        <v>9796547</v>
      </c>
      <c r="L16" s="37">
        <f>'All data'!D21</f>
        <v>1236302</v>
      </c>
      <c r="M16" s="37"/>
      <c r="N16" t="str">
        <f t="shared" si="1"/>
        <v>North Dakota</v>
      </c>
      <c r="O16" s="37">
        <f t="shared" si="2"/>
        <v>14254</v>
      </c>
      <c r="P16" s="37">
        <f t="shared" si="11"/>
        <v>14254</v>
      </c>
      <c r="Q16" s="37">
        <f t="shared" si="23"/>
        <v>689838</v>
      </c>
      <c r="R16" s="87">
        <f t="shared" si="12"/>
        <v>2.0662822285812031E-2</v>
      </c>
      <c r="S16" s="87"/>
      <c r="T16" s="47" t="str">
        <f>INDEX($N$6:$P$56,MATCH(SMALL(P7:P57,ROWS($T$15:T16)),$P$6:$P$56,0),1)</f>
        <v>Wyoming</v>
      </c>
      <c r="U16" s="37">
        <f t="shared" ref="U16:U18" si="28">VLOOKUP(T16,$N$6:$O$56,2,0)</f>
        <v>-1079</v>
      </c>
      <c r="V16" s="37"/>
      <c r="W16" t="str">
        <f t="shared" si="24"/>
        <v>Arkansas</v>
      </c>
      <c r="X16" s="87">
        <f t="shared" si="3"/>
        <v>4.113393850337147E-3</v>
      </c>
      <c r="Y16" s="37"/>
      <c r="Z16" s="37"/>
      <c r="AA16" s="37"/>
      <c r="AC16" t="str">
        <f t="shared" si="14"/>
        <v>Georgia</v>
      </c>
      <c r="AD16" s="37">
        <f t="shared" si="4"/>
        <v>529728</v>
      </c>
      <c r="AF16" s="105" t="str">
        <f t="shared" si="15"/>
        <v>Washington</v>
      </c>
      <c r="AG16" s="37">
        <f t="shared" si="5"/>
        <v>395956</v>
      </c>
      <c r="AO16" t="str">
        <f t="shared" si="16"/>
        <v>Georgia</v>
      </c>
      <c r="AP16" s="37">
        <f t="shared" si="6"/>
        <v>1236302</v>
      </c>
      <c r="AQ16" s="37">
        <f t="shared" si="0"/>
        <v>9796547</v>
      </c>
      <c r="AR16" s="87">
        <f t="shared" si="17"/>
        <v>0.12619773069021156</v>
      </c>
      <c r="AT16" t="str">
        <f t="shared" si="26"/>
        <v>Kansas</v>
      </c>
      <c r="AU16" s="87">
        <f t="shared" si="7"/>
        <v>0.13398881177010771</v>
      </c>
      <c r="BF16" t="str">
        <f t="shared" si="8"/>
        <v>Georgia</v>
      </c>
      <c r="BG16" s="37">
        <f>INDEX('All data'!$B$11:$BE$61,$BC$5,MATCH(Analysis!$BF16,'All data'!$B$9:$BD$9,0))</f>
        <v>19920</v>
      </c>
      <c r="BH16" s="37"/>
      <c r="BI16" s="37"/>
      <c r="BJ16" s="37"/>
      <c r="BK16" s="37"/>
      <c r="BL16" s="37" t="str">
        <f t="shared" si="9"/>
        <v>Georgia</v>
      </c>
      <c r="BM16" s="37">
        <f>INDEX('All data'!$A$10:$BD$62,MATCH(BF16,'All data'!$A$10:$A$62,0),MATCH($BC$4,'All data'!$A$9:$BD$9,0))</f>
        <v>13864</v>
      </c>
    </row>
    <row r="17" spans="5:67" x14ac:dyDescent="0.25">
      <c r="E17" s="82">
        <v>12</v>
      </c>
      <c r="G17" s="30" t="str">
        <f>'All data'!A78</f>
        <v>Hawaii</v>
      </c>
      <c r="H17" s="68">
        <f>INDEX('All data'!$E$11:$E$61,MATCH(Analysis!G17,'All data'!$A$11:$A$61,0))</f>
        <v>55145</v>
      </c>
      <c r="I17" s="68">
        <f>INDEX('All data'!$F$10:$BD$10,0,MATCH(Analysis!G17,'All data'!$F$9:$BE$9,0))</f>
        <v>61509</v>
      </c>
      <c r="J17" s="37">
        <f t="shared" si="10"/>
        <v>-6364</v>
      </c>
      <c r="K17" s="68">
        <f>'All data'!B22</f>
        <v>1374852</v>
      </c>
      <c r="L17" s="37">
        <f>'All data'!D22</f>
        <v>134827</v>
      </c>
      <c r="M17" s="37"/>
      <c r="N17" t="str">
        <f t="shared" si="1"/>
        <v>Tennessee</v>
      </c>
      <c r="O17" s="37">
        <f t="shared" si="2"/>
        <v>13255</v>
      </c>
      <c r="P17" s="37">
        <f t="shared" si="11"/>
        <v>13255</v>
      </c>
      <c r="Q17" s="37">
        <f t="shared" si="23"/>
        <v>6378278</v>
      </c>
      <c r="R17" s="87">
        <f t="shared" si="12"/>
        <v>2.0781471111795376E-3</v>
      </c>
      <c r="S17" s="87"/>
      <c r="T17" s="47" t="str">
        <f>INDEX($N$6:$P$56,MATCH(SMALL(P8:P58,ROWS($T$15:T17)),$P$6:$P$56,0),1)</f>
        <v>Wisconsin</v>
      </c>
      <c r="U17" s="37">
        <f t="shared" si="28"/>
        <v>1468</v>
      </c>
      <c r="V17" s="37"/>
      <c r="W17" t="str">
        <f t="shared" si="24"/>
        <v>Texas</v>
      </c>
      <c r="X17" s="87">
        <f t="shared" si="3"/>
        <v>4.1057038772600481E-3</v>
      </c>
      <c r="Y17" s="37"/>
      <c r="AC17" t="str">
        <f t="shared" si="14"/>
        <v>Hawaii</v>
      </c>
      <c r="AD17" s="37">
        <f t="shared" si="4"/>
        <v>116654</v>
      </c>
      <c r="AF17" s="105" t="str">
        <f t="shared" si="15"/>
        <v>Ohio</v>
      </c>
      <c r="AG17" s="37">
        <f t="shared" si="5"/>
        <v>395593</v>
      </c>
      <c r="AO17" t="str">
        <f t="shared" si="16"/>
        <v>Hawaii</v>
      </c>
      <c r="AP17" s="37">
        <f t="shared" si="6"/>
        <v>134827</v>
      </c>
      <c r="AQ17" s="37">
        <f t="shared" si="0"/>
        <v>1374852</v>
      </c>
      <c r="AR17" s="87">
        <f t="shared" si="17"/>
        <v>9.8066555527431321E-2</v>
      </c>
      <c r="AT17" t="str">
        <f t="shared" si="26"/>
        <v>Idaho</v>
      </c>
      <c r="AU17" s="87">
        <f t="shared" si="7"/>
        <v>0.13359579818897979</v>
      </c>
      <c r="BB17" t="str">
        <f>IF(BC17&gt;0,"Increased","Decreased")</f>
        <v>Decreased</v>
      </c>
      <c r="BC17" s="87">
        <f>INDEX($X$6:$X$56,MATCH(BC4,$W$6:$W$56,0))</f>
        <v>-9.6758729484420797E-4</v>
      </c>
      <c r="BF17" t="str">
        <f t="shared" si="8"/>
        <v>Hawaii</v>
      </c>
      <c r="BG17" s="37">
        <f>INDEX('All data'!$B$11:$BE$61,$BC$5,MATCH(Analysis!$BF17,'All data'!$B$9:$BD$9,0))</f>
        <v>627</v>
      </c>
      <c r="BH17" s="37" t="s">
        <v>149</v>
      </c>
      <c r="BI17" s="87">
        <f>SUM(BI6:BI15)/SUM(BG6:BG56)</f>
        <v>0.51915869980879537</v>
      </c>
      <c r="BJ17" s="37"/>
      <c r="BK17" s="37"/>
      <c r="BL17" s="37" t="str">
        <f t="shared" si="9"/>
        <v>Hawaii</v>
      </c>
      <c r="BM17" s="37">
        <f>INDEX('All data'!$A$10:$BD$62,MATCH(BF17,'All data'!$A$10:$A$62,0),MATCH($BC$4,'All data'!$A$9:$BD$9,0))</f>
        <v>608</v>
      </c>
      <c r="BN17" s="37" t="s">
        <v>149</v>
      </c>
      <c r="BO17" s="87">
        <f>SUM(BO6:BO15)/SUM(BM6:BM56)</f>
        <v>0.54677227360131853</v>
      </c>
    </row>
    <row r="18" spans="5:67" x14ac:dyDescent="0.25">
      <c r="E18" s="82">
        <v>13</v>
      </c>
      <c r="G18" s="30" t="str">
        <f>'All data'!A79</f>
        <v>Idaho</v>
      </c>
      <c r="H18" s="68">
        <f>INDEX('All data'!$E$11:$E$61,MATCH(Analysis!G18,'All data'!$A$11:$A$61,0))</f>
        <v>59283</v>
      </c>
      <c r="I18" s="68">
        <f>INDEX('All data'!$F$10:$BD$10,0,MATCH(Analysis!G18,'All data'!$F$9:$BE$9,0))</f>
        <v>55191</v>
      </c>
      <c r="J18" s="37">
        <f t="shared" si="10"/>
        <v>4092</v>
      </c>
      <c r="K18" s="68">
        <f>'All data'!B23</f>
        <v>1573036</v>
      </c>
      <c r="L18" s="37">
        <f>'All data'!D23</f>
        <v>210151</v>
      </c>
      <c r="M18" s="37"/>
      <c r="N18" t="str">
        <f t="shared" si="1"/>
        <v>Virginia</v>
      </c>
      <c r="O18" s="37">
        <f t="shared" si="2"/>
        <v>12113</v>
      </c>
      <c r="P18" s="37">
        <f t="shared" si="11"/>
        <v>12113</v>
      </c>
      <c r="Q18" s="37">
        <f t="shared" si="23"/>
        <v>8085389</v>
      </c>
      <c r="R18" s="87">
        <f t="shared" si="12"/>
        <v>1.4981344744204638E-3</v>
      </c>
      <c r="S18" s="87"/>
      <c r="T18" s="47" t="str">
        <f>INDEX($N$6:$P$56,MATCH(SMALL(P9:P59,ROWS($T$15:T18)),$P$6:$P$56,0),1)</f>
        <v>Iowa</v>
      </c>
      <c r="U18" s="37">
        <f t="shared" si="28"/>
        <v>2435</v>
      </c>
      <c r="V18" s="37"/>
      <c r="W18" t="str">
        <f t="shared" si="24"/>
        <v>Arizona</v>
      </c>
      <c r="X18" s="87">
        <f t="shared" si="3"/>
        <v>3.9597106590031359E-3</v>
      </c>
      <c r="Y18" s="37"/>
      <c r="AC18" t="str">
        <f t="shared" si="14"/>
        <v>Idaho</v>
      </c>
      <c r="AD18" s="37">
        <f t="shared" si="4"/>
        <v>114474</v>
      </c>
      <c r="AF18" s="105" t="str">
        <f t="shared" si="15"/>
        <v>Colorado</v>
      </c>
      <c r="AG18" s="37">
        <f t="shared" si="5"/>
        <v>366590</v>
      </c>
      <c r="AO18" t="str">
        <f t="shared" si="16"/>
        <v>Idaho</v>
      </c>
      <c r="AP18" s="37">
        <f t="shared" si="6"/>
        <v>210151</v>
      </c>
      <c r="AQ18" s="37">
        <f t="shared" si="0"/>
        <v>1573036</v>
      </c>
      <c r="AR18" s="87">
        <f t="shared" si="17"/>
        <v>0.13359579818897979</v>
      </c>
      <c r="AT18" t="str">
        <f t="shared" si="26"/>
        <v>Utah</v>
      </c>
      <c r="AU18" s="87">
        <f t="shared" si="7"/>
        <v>0.13330529257442683</v>
      </c>
      <c r="BB18" t="str">
        <f>"Population "&amp;LOWER(BB17)&amp;" "&amp;TEXT(ABS(BC17),"0.0%")</f>
        <v>Population decreased 0.1%</v>
      </c>
      <c r="BF18" t="str">
        <f t="shared" si="8"/>
        <v>Idaho</v>
      </c>
      <c r="BG18" s="37">
        <f>INDEX('All data'!$B$11:$BE$61,$BC$5,MATCH(Analysis!$BF18,'All data'!$B$9:$BD$9,0))</f>
        <v>493</v>
      </c>
      <c r="BH18" s="37"/>
      <c r="BI18" s="37"/>
      <c r="BJ18" s="37"/>
      <c r="BK18" s="37"/>
      <c r="BL18" s="37" t="str">
        <f t="shared" si="9"/>
        <v>Idaho</v>
      </c>
      <c r="BM18" s="37">
        <f>INDEX('All data'!$A$10:$BD$62,MATCH(BF18,'All data'!$A$10:$A$62,0),MATCH($BC$4,'All data'!$A$9:$BD$9,0))</f>
        <v>575</v>
      </c>
    </row>
    <row r="19" spans="5:67" x14ac:dyDescent="0.25">
      <c r="E19" s="82">
        <v>14</v>
      </c>
      <c r="G19" s="30" t="str">
        <f>'All data'!A80</f>
        <v>Illinois</v>
      </c>
      <c r="H19" s="68">
        <f>INDEX('All data'!$E$11:$E$61,MATCH(Analysis!G19,'All data'!$A$11:$A$61,0))</f>
        <v>208755</v>
      </c>
      <c r="I19" s="68">
        <f>INDEX('All data'!$F$10:$BD$10,0,MATCH(Analysis!G19,'All data'!$F$9:$BE$9,0))</f>
        <v>277953</v>
      </c>
      <c r="J19" s="37">
        <f t="shared" si="10"/>
        <v>-69198</v>
      </c>
      <c r="K19" s="68">
        <f>'All data'!B24</f>
        <v>12725119</v>
      </c>
      <c r="L19" s="37">
        <f>'All data'!D24</f>
        <v>1441191</v>
      </c>
      <c r="M19" s="37"/>
      <c r="N19" t="str">
        <f t="shared" si="1"/>
        <v>Arkansas</v>
      </c>
      <c r="O19" s="37">
        <f t="shared" si="2"/>
        <v>11981</v>
      </c>
      <c r="P19" s="37">
        <f t="shared" si="11"/>
        <v>11981</v>
      </c>
      <c r="Q19" s="37">
        <f t="shared" si="23"/>
        <v>2912680</v>
      </c>
      <c r="R19" s="87">
        <f t="shared" si="12"/>
        <v>4.113393850337147E-3</v>
      </c>
      <c r="S19" s="87"/>
      <c r="T19" s="47" t="str">
        <f>INDEX($N$6:$P$56,MATCH(SMALL(P10:P60,ROWS($T$15:T19)),$P$6:$P$56,0),1)</f>
        <v>Maryland</v>
      </c>
      <c r="U19" s="37">
        <f t="shared" ref="U19:U20" si="29">VLOOKUP(T19,$N$6:$O$56,2,0)</f>
        <v>-2681</v>
      </c>
      <c r="V19" s="37"/>
      <c r="W19" t="str">
        <f t="shared" si="24"/>
        <v>Montana</v>
      </c>
      <c r="X19" s="87">
        <f t="shared" si="3"/>
        <v>3.8752681950772641E-3</v>
      </c>
      <c r="Y19" s="37"/>
      <c r="AC19" t="str">
        <f t="shared" si="14"/>
        <v>Illinois</v>
      </c>
      <c r="AD19" s="37">
        <f t="shared" si="4"/>
        <v>486708</v>
      </c>
      <c r="AF19" s="105" t="str">
        <f t="shared" si="15"/>
        <v>New Jersey</v>
      </c>
      <c r="AG19" s="37">
        <f t="shared" si="5"/>
        <v>349425</v>
      </c>
      <c r="AO19" t="str">
        <f t="shared" si="16"/>
        <v>Illinois</v>
      </c>
      <c r="AP19" s="37">
        <f t="shared" si="6"/>
        <v>1441191</v>
      </c>
      <c r="AQ19" s="37">
        <f t="shared" si="0"/>
        <v>12725119</v>
      </c>
      <c r="AR19" s="87">
        <f t="shared" si="17"/>
        <v>0.11325560098887877</v>
      </c>
      <c r="AT19" t="str">
        <f t="shared" si="26"/>
        <v>Washington</v>
      </c>
      <c r="AU19" s="87">
        <f t="shared" si="7"/>
        <v>0.13273568931314073</v>
      </c>
      <c r="BF19" t="str">
        <f t="shared" si="8"/>
        <v>Illinois</v>
      </c>
      <c r="BG19" s="37">
        <f>INDEX('All data'!$B$11:$BE$61,$BC$5,MATCH(Analysis!$BF19,'All data'!$B$9:$BD$9,0))</f>
        <v>2722</v>
      </c>
      <c r="BH19" s="37"/>
      <c r="BI19" s="37"/>
      <c r="BJ19" s="37"/>
      <c r="BK19" s="37"/>
      <c r="BL19" s="37" t="str">
        <f t="shared" si="9"/>
        <v>Illinois</v>
      </c>
      <c r="BM19" s="37">
        <f>INDEX('All data'!$A$10:$BD$62,MATCH(BF19,'All data'!$A$10:$A$62,0),MATCH($BC$4,'All data'!$A$9:$BD$9,0))</f>
        <v>883</v>
      </c>
    </row>
    <row r="20" spans="5:67" x14ac:dyDescent="0.25">
      <c r="E20" s="82">
        <v>15</v>
      </c>
      <c r="G20" s="30" t="str">
        <f>'All data'!A81</f>
        <v>Indiana</v>
      </c>
      <c r="H20" s="68">
        <f>INDEX('All data'!$E$11:$E$61,MATCH(Analysis!G20,'All data'!$A$11:$A$61,0))</f>
        <v>134137</v>
      </c>
      <c r="I20" s="68">
        <f>INDEX('All data'!$F$10:$BD$10,0,MATCH(Analysis!G20,'All data'!$F$9:$BE$9,0))</f>
        <v>144597</v>
      </c>
      <c r="J20" s="37">
        <f t="shared" si="10"/>
        <v>-10460</v>
      </c>
      <c r="K20" s="68">
        <f>'All data'!B25</f>
        <v>6457067</v>
      </c>
      <c r="L20" s="37">
        <f>'All data'!D25</f>
        <v>805228</v>
      </c>
      <c r="M20" s="37"/>
      <c r="N20" t="str">
        <f t="shared" si="1"/>
        <v>New Hampshire</v>
      </c>
      <c r="O20" s="37">
        <f t="shared" si="2"/>
        <v>11788</v>
      </c>
      <c r="P20" s="37">
        <f t="shared" si="11"/>
        <v>11788</v>
      </c>
      <c r="Q20" s="37">
        <f t="shared" si="23"/>
        <v>1309203</v>
      </c>
      <c r="R20" s="87">
        <f t="shared" si="12"/>
        <v>9.0039512588956788E-3</v>
      </c>
      <c r="S20" s="87"/>
      <c r="T20" s="48" t="str">
        <f>INDEX($N$6:$P$56,MATCH(SMALL(P11:P61,ROWS($T$15:T20)),$P$6:$P$56,0),1)</f>
        <v>Ohio</v>
      </c>
      <c r="U20" s="37">
        <f t="shared" si="29"/>
        <v>-2811</v>
      </c>
      <c r="V20" s="37"/>
      <c r="W20" t="str">
        <f t="shared" si="24"/>
        <v>North Carolina</v>
      </c>
      <c r="X20" s="87">
        <f t="shared" si="3"/>
        <v>3.5772040632789412E-3</v>
      </c>
      <c r="Y20" s="37"/>
      <c r="AC20" t="str">
        <f t="shared" si="14"/>
        <v>Indiana</v>
      </c>
      <c r="AD20" s="37">
        <f t="shared" si="4"/>
        <v>278734</v>
      </c>
      <c r="AF20" s="105" t="str">
        <f t="shared" si="15"/>
        <v>Tennessee</v>
      </c>
      <c r="AG20" s="37">
        <f t="shared" si="5"/>
        <v>340941</v>
      </c>
      <c r="AO20" t="str">
        <f t="shared" si="16"/>
        <v>Indiana</v>
      </c>
      <c r="AP20" s="37">
        <f t="shared" si="6"/>
        <v>805228</v>
      </c>
      <c r="AQ20" s="37">
        <f t="shared" si="0"/>
        <v>6457067</v>
      </c>
      <c r="AR20" s="87">
        <f t="shared" si="17"/>
        <v>0.12470491633430472</v>
      </c>
      <c r="AT20" t="str">
        <f t="shared" si="26"/>
        <v>Nebraska</v>
      </c>
      <c r="AU20" s="87">
        <f t="shared" si="7"/>
        <v>0.1300614402378896</v>
      </c>
      <c r="BF20" t="str">
        <f t="shared" si="8"/>
        <v>Indiana</v>
      </c>
      <c r="BG20" s="37">
        <f>INDEX('All data'!$B$11:$BE$61,$BC$5,MATCH(Analysis!$BF20,'All data'!$B$9:$BD$9,0))</f>
        <v>1347</v>
      </c>
      <c r="BH20" s="37"/>
      <c r="BI20" s="37"/>
      <c r="BJ20" s="37"/>
      <c r="BK20" s="37"/>
      <c r="BL20" s="37" t="str">
        <f t="shared" si="9"/>
        <v>Indiana</v>
      </c>
      <c r="BM20" s="37">
        <f>INDEX('All data'!$A$10:$BD$62,MATCH(BF20,'All data'!$A$10:$A$62,0),MATCH($BC$4,'All data'!$A$9:$BD$9,0))</f>
        <v>1625</v>
      </c>
    </row>
    <row r="21" spans="5:67" x14ac:dyDescent="0.25">
      <c r="E21" s="82">
        <v>16</v>
      </c>
      <c r="G21" s="30" t="str">
        <f>'All data'!A82</f>
        <v>Iowa</v>
      </c>
      <c r="H21" s="68">
        <f>INDEX('All data'!$E$11:$E$61,MATCH(Analysis!G21,'All data'!$A$11:$A$61,0))</f>
        <v>75760</v>
      </c>
      <c r="I21" s="68">
        <f>INDEX('All data'!$F$10:$BD$10,0,MATCH(Analysis!G21,'All data'!$F$9:$BE$9,0))</f>
        <v>73325</v>
      </c>
      <c r="J21" s="37">
        <f t="shared" si="10"/>
        <v>2435</v>
      </c>
      <c r="K21" s="68">
        <f>'All data'!B26</f>
        <v>3035469</v>
      </c>
      <c r="L21" s="37">
        <f>'All data'!D26</f>
        <v>362938</v>
      </c>
      <c r="M21" s="37"/>
      <c r="N21" t="str">
        <f t="shared" si="1"/>
        <v>Oregon</v>
      </c>
      <c r="O21" s="37">
        <f t="shared" si="2"/>
        <v>10743</v>
      </c>
      <c r="P21" s="37">
        <f t="shared" si="11"/>
        <v>10743</v>
      </c>
      <c r="Q21" s="37">
        <f t="shared" si="23"/>
        <v>3857465</v>
      </c>
      <c r="R21" s="87">
        <f t="shared" si="12"/>
        <v>2.7849896240147352E-3</v>
      </c>
      <c r="S21" s="87"/>
      <c r="T21" s="47"/>
      <c r="U21" s="37"/>
      <c r="V21" s="37"/>
      <c r="W21" t="str">
        <f t="shared" si="24"/>
        <v>Missouri</v>
      </c>
      <c r="X21" s="87">
        <f t="shared" si="3"/>
        <v>3.3898344952286771E-3</v>
      </c>
      <c r="Y21" s="37"/>
      <c r="AC21" t="str">
        <f t="shared" si="14"/>
        <v>Iowa</v>
      </c>
      <c r="AD21" s="37">
        <f t="shared" si="4"/>
        <v>149085</v>
      </c>
      <c r="AF21" s="105" t="str">
        <f t="shared" si="15"/>
        <v>Maryland</v>
      </c>
      <c r="AG21" s="37">
        <f t="shared" si="5"/>
        <v>312647</v>
      </c>
      <c r="AO21" t="str">
        <f t="shared" si="16"/>
        <v>Iowa</v>
      </c>
      <c r="AP21" s="37">
        <f t="shared" si="6"/>
        <v>362938</v>
      </c>
      <c r="AQ21" s="37">
        <f t="shared" si="0"/>
        <v>3035469</v>
      </c>
      <c r="AR21" s="87">
        <f t="shared" si="17"/>
        <v>0.11956570796802735</v>
      </c>
      <c r="AT21" t="str">
        <f t="shared" si="26"/>
        <v>Michigan</v>
      </c>
      <c r="AU21" s="87">
        <f t="shared" si="7"/>
        <v>0.12967661248923712</v>
      </c>
      <c r="BF21" t="str">
        <f t="shared" si="8"/>
        <v>Iowa</v>
      </c>
      <c r="BG21" s="37">
        <f>INDEX('All data'!$B$11:$BE$61,$BC$5,MATCH(Analysis!$BF21,'All data'!$B$9:$BD$9,0))</f>
        <v>345</v>
      </c>
      <c r="BH21" s="37"/>
      <c r="BI21" s="37"/>
      <c r="BJ21" s="37"/>
      <c r="BK21" s="37"/>
      <c r="BL21" s="37" t="str">
        <f t="shared" si="9"/>
        <v>Iowa</v>
      </c>
      <c r="BM21" s="37">
        <f>INDEX('All data'!$A$10:$BD$62,MATCH(BF21,'All data'!$A$10:$A$62,0),MATCH($BC$4,'All data'!$A$9:$BD$9,0))</f>
        <v>503</v>
      </c>
    </row>
    <row r="22" spans="5:67" x14ac:dyDescent="0.25">
      <c r="E22" s="82">
        <v>17</v>
      </c>
      <c r="G22" s="30" t="str">
        <f>'All data'!A83</f>
        <v>Kansas</v>
      </c>
      <c r="H22" s="68">
        <f>INDEX('All data'!$E$11:$E$61,MATCH(Analysis!G22,'All data'!$A$11:$A$61,0))</f>
        <v>88284</v>
      </c>
      <c r="I22" s="68">
        <f>INDEX('All data'!$F$10:$BD$10,0,MATCH(Analysis!G22,'All data'!$F$9:$BE$9,0))</f>
        <v>93134</v>
      </c>
      <c r="J22" s="37">
        <f t="shared" si="10"/>
        <v>-4850</v>
      </c>
      <c r="K22" s="68">
        <f>'All data'!B27</f>
        <v>2848708</v>
      </c>
      <c r="L22" s="37">
        <f>'All data'!D27</f>
        <v>381695</v>
      </c>
      <c r="M22" s="37"/>
      <c r="N22" t="str">
        <f t="shared" si="1"/>
        <v>Kentucky</v>
      </c>
      <c r="O22" s="37">
        <f t="shared" si="2"/>
        <v>9783</v>
      </c>
      <c r="P22" s="37">
        <f t="shared" si="11"/>
        <v>9783</v>
      </c>
      <c r="Q22" s="37">
        <f t="shared" si="23"/>
        <v>4328626</v>
      </c>
      <c r="R22" s="87">
        <f t="shared" si="12"/>
        <v>2.2600705166027279E-3</v>
      </c>
      <c r="S22" s="87"/>
      <c r="T22" s="47"/>
      <c r="W22" t="str">
        <f t="shared" si="24"/>
        <v>Rhode Island</v>
      </c>
      <c r="X22" s="87">
        <f t="shared" si="3"/>
        <v>2.8331797252738274E-3</v>
      </c>
      <c r="AC22" t="str">
        <f t="shared" si="14"/>
        <v>Kansas</v>
      </c>
      <c r="AD22" s="37">
        <f t="shared" si="4"/>
        <v>181418</v>
      </c>
      <c r="AF22" s="105" t="str">
        <f t="shared" si="15"/>
        <v>Michigan</v>
      </c>
      <c r="AG22" s="37">
        <f t="shared" si="5"/>
        <v>309714</v>
      </c>
      <c r="AO22" t="str">
        <f t="shared" si="16"/>
        <v>Kansas</v>
      </c>
      <c r="AP22" s="37">
        <f t="shared" si="6"/>
        <v>381695</v>
      </c>
      <c r="AQ22" s="37">
        <f t="shared" si="0"/>
        <v>2848708</v>
      </c>
      <c r="AR22" s="87">
        <f t="shared" si="17"/>
        <v>0.13398881177010771</v>
      </c>
      <c r="AT22" t="str">
        <f t="shared" si="26"/>
        <v>Arkansas</v>
      </c>
      <c r="AU22" s="87">
        <f t="shared" si="7"/>
        <v>0.12807654805883242</v>
      </c>
      <c r="BF22" t="str">
        <f t="shared" si="8"/>
        <v>Kansas</v>
      </c>
      <c r="BG22" s="37">
        <f>INDEX('All data'!$B$11:$BE$61,$BC$5,MATCH(Analysis!$BF22,'All data'!$B$9:$BD$9,0))</f>
        <v>865</v>
      </c>
      <c r="BH22" s="37"/>
      <c r="BI22" s="37"/>
      <c r="BJ22" s="37"/>
      <c r="BK22" s="37"/>
      <c r="BL22" s="37" t="str">
        <f t="shared" si="9"/>
        <v>Kansas</v>
      </c>
      <c r="BM22" s="37">
        <f>INDEX('All data'!$A$10:$BD$62,MATCH(BF22,'All data'!$A$10:$A$62,0),MATCH($BC$4,'All data'!$A$9:$BD$9,0))</f>
        <v>853</v>
      </c>
    </row>
    <row r="23" spans="5:67" x14ac:dyDescent="0.25">
      <c r="E23" s="82">
        <v>18</v>
      </c>
      <c r="G23" s="30" t="str">
        <f>'All data'!A84</f>
        <v>Kentucky</v>
      </c>
      <c r="H23" s="68">
        <f>INDEX('All data'!$E$11:$E$61,MATCH(Analysis!G23,'All data'!$A$11:$A$61,0))</f>
        <v>112787</v>
      </c>
      <c r="I23" s="68">
        <f>INDEX('All data'!$F$10:$BD$10,0,MATCH(Analysis!G23,'All data'!$F$9:$BE$9,0))</f>
        <v>103004</v>
      </c>
      <c r="J23" s="37">
        <f t="shared" si="10"/>
        <v>9783</v>
      </c>
      <c r="K23" s="68">
        <f>'All data'!B28</f>
        <v>4328626</v>
      </c>
      <c r="L23" s="37">
        <f>'All data'!D28</f>
        <v>521511</v>
      </c>
      <c r="M23" s="37"/>
      <c r="N23" t="str">
        <f t="shared" si="1"/>
        <v>Delaware</v>
      </c>
      <c r="O23" s="37">
        <f t="shared" si="2"/>
        <v>9608</v>
      </c>
      <c r="P23" s="37">
        <f t="shared" si="11"/>
        <v>9608</v>
      </c>
      <c r="Q23" s="37">
        <f t="shared" si="23"/>
        <v>906576</v>
      </c>
      <c r="R23" s="87">
        <f t="shared" si="12"/>
        <v>1.0598118635392952E-2</v>
      </c>
      <c r="S23" s="87"/>
      <c r="T23" s="47"/>
      <c r="U23" s="37"/>
      <c r="W23" t="str">
        <f t="shared" si="24"/>
        <v>Oregon</v>
      </c>
      <c r="X23" s="87">
        <f t="shared" si="3"/>
        <v>2.7849896240147352E-3</v>
      </c>
      <c r="AC23" t="str">
        <f t="shared" si="14"/>
        <v>Kentucky</v>
      </c>
      <c r="AD23" s="37">
        <f t="shared" si="4"/>
        <v>215791</v>
      </c>
      <c r="AF23" s="105" t="str">
        <f t="shared" si="15"/>
        <v>Missouri</v>
      </c>
      <c r="AG23" s="37">
        <f t="shared" si="5"/>
        <v>305684</v>
      </c>
      <c r="AO23" t="str">
        <f t="shared" si="16"/>
        <v>Kentucky</v>
      </c>
      <c r="AP23" s="37">
        <f t="shared" si="6"/>
        <v>521511</v>
      </c>
      <c r="AQ23" s="37">
        <f t="shared" si="0"/>
        <v>4328626</v>
      </c>
      <c r="AR23" s="87">
        <f t="shared" si="17"/>
        <v>0.12047957019155732</v>
      </c>
      <c r="AT23" t="str">
        <f t="shared" si="26"/>
        <v>Montana</v>
      </c>
      <c r="AU23" s="87">
        <f t="shared" si="7"/>
        <v>0.12702904140851634</v>
      </c>
      <c r="BF23" t="str">
        <f t="shared" si="8"/>
        <v>Kentucky</v>
      </c>
      <c r="BG23" s="37">
        <f>INDEX('All data'!$B$11:$BE$61,$BC$5,MATCH(Analysis!$BF23,'All data'!$B$9:$BD$9,0))</f>
        <v>2495</v>
      </c>
      <c r="BH23" s="37"/>
      <c r="BI23" s="37"/>
      <c r="BJ23" s="37"/>
      <c r="BK23" s="37"/>
      <c r="BL23" s="37" t="str">
        <f t="shared" si="9"/>
        <v>Kentucky</v>
      </c>
      <c r="BM23" s="37">
        <f>INDEX('All data'!$A$10:$BD$62,MATCH(BF23,'All data'!$A$10:$A$62,0),MATCH($BC$4,'All data'!$A$9:$BD$9,0))</f>
        <v>4137</v>
      </c>
    </row>
    <row r="24" spans="5:67" x14ac:dyDescent="0.25">
      <c r="E24" s="82">
        <v>19</v>
      </c>
      <c r="G24" s="30" t="str">
        <f>'All data'!A85</f>
        <v>Louisiana</v>
      </c>
      <c r="H24" s="68">
        <f>INDEX('All data'!$E$11:$E$61,MATCH(Analysis!G24,'All data'!$A$11:$A$61,0))</f>
        <v>91215</v>
      </c>
      <c r="I24" s="68">
        <f>INDEX('All data'!$F$10:$BD$10,0,MATCH(Analysis!G24,'All data'!$F$9:$BE$9,0))</f>
        <v>95956</v>
      </c>
      <c r="J24" s="37">
        <f t="shared" si="10"/>
        <v>-4741</v>
      </c>
      <c r="K24" s="68">
        <f>'All data'!B29</f>
        <v>4545914</v>
      </c>
      <c r="L24" s="37">
        <f>'All data'!D29</f>
        <v>528406</v>
      </c>
      <c r="M24" s="37"/>
      <c r="N24" t="str">
        <f t="shared" si="1"/>
        <v>Mississippi</v>
      </c>
      <c r="O24" s="37">
        <f t="shared" si="2"/>
        <v>6553</v>
      </c>
      <c r="P24" s="37">
        <f t="shared" si="11"/>
        <v>6553</v>
      </c>
      <c r="Q24" s="37">
        <f t="shared" si="23"/>
        <v>2947696</v>
      </c>
      <c r="R24" s="87">
        <f t="shared" si="12"/>
        <v>2.2230922048949416E-3</v>
      </c>
      <c r="S24" s="87"/>
      <c r="T24" s="47"/>
      <c r="U24" s="37"/>
      <c r="W24" t="str">
        <f t="shared" si="24"/>
        <v>Idaho</v>
      </c>
      <c r="X24" s="87">
        <f t="shared" si="3"/>
        <v>2.6013390666202174E-3</v>
      </c>
      <c r="AC24" t="str">
        <f t="shared" si="14"/>
        <v>Louisiana</v>
      </c>
      <c r="AD24" s="37">
        <f t="shared" si="4"/>
        <v>187171</v>
      </c>
      <c r="AF24" s="105" t="str">
        <f t="shared" si="15"/>
        <v>Massachusetts</v>
      </c>
      <c r="AG24" s="37">
        <f t="shared" si="5"/>
        <v>300733</v>
      </c>
      <c r="AO24" t="str">
        <f t="shared" si="16"/>
        <v>Louisiana</v>
      </c>
      <c r="AP24" s="37">
        <f t="shared" si="6"/>
        <v>528406</v>
      </c>
      <c r="AQ24" s="37">
        <f t="shared" si="0"/>
        <v>4545914</v>
      </c>
      <c r="AR24" s="87">
        <f t="shared" si="17"/>
        <v>0.116237570706353</v>
      </c>
      <c r="AT24" t="str">
        <f t="shared" si="26"/>
        <v>Ohio</v>
      </c>
      <c r="AU24" s="87">
        <f t="shared" si="7"/>
        <v>0.1262252362865742</v>
      </c>
      <c r="BF24" t="str">
        <f t="shared" si="8"/>
        <v>Louisiana</v>
      </c>
      <c r="BG24" s="37">
        <f>INDEX('All data'!$B$11:$BE$61,$BC$5,MATCH(Analysis!$BF24,'All data'!$B$9:$BD$9,0))</f>
        <v>3104</v>
      </c>
      <c r="BH24" s="37"/>
      <c r="BI24" s="37"/>
      <c r="BJ24" s="37"/>
      <c r="BK24" s="37"/>
      <c r="BL24" s="37" t="str">
        <f t="shared" si="9"/>
        <v>Louisiana</v>
      </c>
      <c r="BM24" s="37">
        <f>INDEX('All data'!$A$10:$BD$62,MATCH(BF24,'All data'!$A$10:$A$62,0),MATCH($BC$4,'All data'!$A$9:$BD$9,0))</f>
        <v>2329</v>
      </c>
    </row>
    <row r="25" spans="5:67" x14ac:dyDescent="0.25">
      <c r="E25" s="82">
        <v>20</v>
      </c>
      <c r="G25" s="30" t="str">
        <f>'All data'!A86</f>
        <v>Maine</v>
      </c>
      <c r="H25" s="68">
        <f>INDEX('All data'!$E$11:$E$61,MATCH(Analysis!G25,'All data'!$A$11:$A$61,0))</f>
        <v>27523</v>
      </c>
      <c r="I25" s="68">
        <f>INDEX('All data'!$F$10:$BD$10,0,MATCH(Analysis!G25,'All data'!$F$9:$BE$9,0))</f>
        <v>38574</v>
      </c>
      <c r="J25" s="37">
        <f t="shared" si="10"/>
        <v>-11051</v>
      </c>
      <c r="K25" s="68">
        <f>'All data'!B30</f>
        <v>1315586</v>
      </c>
      <c r="L25" s="37">
        <f>'All data'!D30</f>
        <v>151438</v>
      </c>
      <c r="M25" s="37"/>
      <c r="N25" t="str">
        <f t="shared" si="1"/>
        <v>Oklahoma</v>
      </c>
      <c r="O25" s="37">
        <f t="shared" si="2"/>
        <v>6400</v>
      </c>
      <c r="P25" s="37">
        <f t="shared" si="11"/>
        <v>6400</v>
      </c>
      <c r="Q25" s="37">
        <f t="shared" si="23"/>
        <v>3762311</v>
      </c>
      <c r="R25" s="87">
        <f t="shared" si="12"/>
        <v>1.701082127447731E-3</v>
      </c>
      <c r="S25" s="87"/>
      <c r="T25" s="47"/>
      <c r="U25" s="37"/>
      <c r="W25" t="str">
        <f t="shared" si="24"/>
        <v>Georgia</v>
      </c>
      <c r="X25" s="87">
        <f t="shared" si="3"/>
        <v>2.5727432328962441E-3</v>
      </c>
      <c r="AC25" t="str">
        <f t="shared" si="14"/>
        <v>Maine</v>
      </c>
      <c r="AD25" s="37">
        <f t="shared" si="4"/>
        <v>66097</v>
      </c>
      <c r="AF25" s="105" t="str">
        <f t="shared" si="15"/>
        <v>South Carolina</v>
      </c>
      <c r="AG25" s="37">
        <f t="shared" si="5"/>
        <v>284123</v>
      </c>
      <c r="AO25" t="str">
        <f t="shared" si="16"/>
        <v>Maine</v>
      </c>
      <c r="AP25" s="37">
        <f t="shared" si="6"/>
        <v>151438</v>
      </c>
      <c r="AQ25" s="37">
        <f t="shared" si="0"/>
        <v>1315586</v>
      </c>
      <c r="AR25" s="87">
        <f t="shared" si="17"/>
        <v>0.11511068071566587</v>
      </c>
      <c r="AT25" t="str">
        <f t="shared" si="26"/>
        <v>Georgia</v>
      </c>
      <c r="AU25" s="87">
        <f t="shared" si="7"/>
        <v>0.12619773069021156</v>
      </c>
      <c r="BF25" t="str">
        <f t="shared" si="8"/>
        <v>Maine</v>
      </c>
      <c r="BG25" s="37">
        <f>INDEX('All data'!$B$11:$BE$61,$BC$5,MATCH(Analysis!$BF25,'All data'!$B$9:$BD$9,0))</f>
        <v>67</v>
      </c>
      <c r="BH25" s="37"/>
      <c r="BI25" s="37"/>
      <c r="BJ25" s="37"/>
      <c r="BK25" s="37"/>
      <c r="BL25" s="37" t="str">
        <f t="shared" si="9"/>
        <v>Maine</v>
      </c>
      <c r="BM25" s="37">
        <f>INDEX('All data'!$A$10:$BD$62,MATCH(BF25,'All data'!$A$10:$A$62,0),MATCH($BC$4,'All data'!$A$9:$BD$9,0))</f>
        <v>129</v>
      </c>
    </row>
    <row r="26" spans="5:67" x14ac:dyDescent="0.25">
      <c r="E26" s="82">
        <v>21</v>
      </c>
      <c r="G26" s="30" t="str">
        <f>'All data'!A87</f>
        <v>Maryland</v>
      </c>
      <c r="H26" s="68">
        <f>INDEX('All data'!$E$11:$E$61,MATCH(Analysis!G26,'All data'!$A$11:$A$61,0))</f>
        <v>154983</v>
      </c>
      <c r="I26" s="68">
        <f>INDEX('All data'!$F$10:$BD$10,0,MATCH(Analysis!G26,'All data'!$F$9:$BE$9,0))</f>
        <v>157664</v>
      </c>
      <c r="J26" s="37">
        <f t="shared" si="10"/>
        <v>-2681</v>
      </c>
      <c r="K26" s="68">
        <f>'All data'!B31</f>
        <v>5816472</v>
      </c>
      <c r="L26" s="37">
        <f>'All data'!D31</f>
        <v>549973</v>
      </c>
      <c r="M26" s="37"/>
      <c r="N26" t="str">
        <f t="shared" si="1"/>
        <v>Utah</v>
      </c>
      <c r="O26" s="37">
        <f t="shared" si="2"/>
        <v>5705</v>
      </c>
      <c r="P26" s="37">
        <f t="shared" si="11"/>
        <v>5705</v>
      </c>
      <c r="Q26" s="37">
        <f t="shared" si="23"/>
        <v>2805440</v>
      </c>
      <c r="R26" s="87">
        <f t="shared" si="12"/>
        <v>2.0335491045967834E-3</v>
      </c>
      <c r="S26" s="87"/>
      <c r="T26" s="47"/>
      <c r="U26" s="37"/>
      <c r="W26" t="str">
        <f t="shared" si="24"/>
        <v>Kentucky</v>
      </c>
      <c r="X26" s="87">
        <f t="shared" si="3"/>
        <v>2.2600705166027279E-3</v>
      </c>
      <c r="AC26" t="str">
        <f t="shared" si="14"/>
        <v>Maryland</v>
      </c>
      <c r="AD26" s="37">
        <f t="shared" si="4"/>
        <v>312647</v>
      </c>
      <c r="AF26" s="105" t="str">
        <f t="shared" si="15"/>
        <v>Indiana</v>
      </c>
      <c r="AG26" s="37">
        <f t="shared" si="5"/>
        <v>278734</v>
      </c>
      <c r="AO26" t="str">
        <f t="shared" si="16"/>
        <v>Maryland</v>
      </c>
      <c r="AP26" s="37">
        <f t="shared" si="6"/>
        <v>549973</v>
      </c>
      <c r="AQ26" s="37">
        <f t="shared" si="0"/>
        <v>5816472</v>
      </c>
      <c r="AR26" s="87">
        <f t="shared" si="17"/>
        <v>9.4554396548285624E-2</v>
      </c>
      <c r="AT26" t="str">
        <f t="shared" si="26"/>
        <v>Alaska</v>
      </c>
      <c r="AU26" s="87">
        <f t="shared" si="7"/>
        <v>0.12564442460058847</v>
      </c>
      <c r="BF26" t="str">
        <f t="shared" si="8"/>
        <v>Maryland</v>
      </c>
      <c r="BG26" s="37">
        <f>INDEX('All data'!$B$11:$BE$61,$BC$5,MATCH(Analysis!$BF26,'All data'!$B$9:$BD$9,0))</f>
        <v>1513</v>
      </c>
      <c r="BH26" s="37"/>
      <c r="BI26" s="37"/>
      <c r="BJ26" s="37"/>
      <c r="BK26" s="37"/>
      <c r="BL26" s="37" t="str">
        <f t="shared" si="9"/>
        <v>Maryland</v>
      </c>
      <c r="BM26" s="37">
        <f>INDEX('All data'!$A$10:$BD$62,MATCH(BF26,'All data'!$A$10:$A$62,0),MATCH($BC$4,'All data'!$A$9:$BD$9,0))</f>
        <v>1261</v>
      </c>
    </row>
    <row r="27" spans="5:67" x14ac:dyDescent="0.25">
      <c r="E27" s="82">
        <v>22</v>
      </c>
      <c r="G27" s="30" t="str">
        <f>'All data'!A88</f>
        <v>Massachusetts</v>
      </c>
      <c r="H27" s="68">
        <f>INDEX('All data'!$E$11:$E$61,MATCH(Analysis!G27,'All data'!$A$11:$A$61,0))</f>
        <v>142577</v>
      </c>
      <c r="I27" s="68">
        <f>INDEX('All data'!$F$10:$BD$10,0,MATCH(Analysis!G27,'All data'!$F$9:$BE$9,0))</f>
        <v>158156</v>
      </c>
      <c r="J27" s="37">
        <f t="shared" si="10"/>
        <v>-15579</v>
      </c>
      <c r="K27" s="68">
        <f>'All data'!B32</f>
        <v>6580641</v>
      </c>
      <c r="L27" s="37">
        <f>'All data'!D32</f>
        <v>626380</v>
      </c>
      <c r="M27" s="37"/>
      <c r="N27" t="str">
        <f t="shared" si="1"/>
        <v>Vermont</v>
      </c>
      <c r="O27" s="37">
        <f t="shared" si="2"/>
        <v>4375</v>
      </c>
      <c r="P27" s="37">
        <f t="shared" si="11"/>
        <v>4375</v>
      </c>
      <c r="Q27" s="37">
        <f t="shared" si="23"/>
        <v>620224</v>
      </c>
      <c r="R27" s="87">
        <f t="shared" si="12"/>
        <v>7.0539031059746156E-3</v>
      </c>
      <c r="S27" s="87"/>
      <c r="T27" s="47"/>
      <c r="U27" s="37"/>
      <c r="W27" t="str">
        <f t="shared" si="24"/>
        <v>Mississippi</v>
      </c>
      <c r="X27" s="87">
        <f t="shared" si="3"/>
        <v>2.2230922048949416E-3</v>
      </c>
      <c r="AC27" t="str">
        <f t="shared" si="14"/>
        <v>Massachusetts</v>
      </c>
      <c r="AD27" s="37">
        <f t="shared" si="4"/>
        <v>300733</v>
      </c>
      <c r="AF27" s="105" t="str">
        <f t="shared" si="15"/>
        <v>Oregon</v>
      </c>
      <c r="AG27" s="37">
        <f t="shared" si="5"/>
        <v>227107</v>
      </c>
      <c r="AO27" t="str">
        <f t="shared" si="16"/>
        <v>Massachusetts</v>
      </c>
      <c r="AP27" s="37">
        <f t="shared" si="6"/>
        <v>626380</v>
      </c>
      <c r="AQ27" s="37">
        <f t="shared" si="0"/>
        <v>6580641</v>
      </c>
      <c r="AR27" s="87">
        <f t="shared" si="17"/>
        <v>9.5185256269108134E-2</v>
      </c>
      <c r="AT27" t="str">
        <f t="shared" si="26"/>
        <v>Indiana</v>
      </c>
      <c r="AU27" s="87">
        <f t="shared" si="7"/>
        <v>0.12470491633430472</v>
      </c>
      <c r="BF27" t="str">
        <f t="shared" si="8"/>
        <v>Massachusetts</v>
      </c>
      <c r="BG27" s="37">
        <f>INDEX('All data'!$B$11:$BE$61,$BC$5,MATCH(Analysis!$BF27,'All data'!$B$9:$BD$9,0))</f>
        <v>334</v>
      </c>
      <c r="BH27" s="37"/>
      <c r="BI27" s="37"/>
      <c r="BJ27" s="37"/>
      <c r="BK27" s="37"/>
      <c r="BL27" s="37" t="str">
        <f t="shared" si="9"/>
        <v>Massachusetts</v>
      </c>
      <c r="BM27" s="37">
        <f>INDEX('All data'!$A$10:$BD$62,MATCH(BF27,'All data'!$A$10:$A$62,0),MATCH($BC$4,'All data'!$A$9:$BD$9,0))</f>
        <v>636</v>
      </c>
    </row>
    <row r="28" spans="5:67" x14ac:dyDescent="0.25">
      <c r="E28" s="82">
        <v>23</v>
      </c>
      <c r="G28" s="30" t="str">
        <f>'All data'!A89</f>
        <v>Michigan</v>
      </c>
      <c r="H28" s="68">
        <f>INDEX('All data'!$E$11:$E$61,MATCH(Analysis!G28,'All data'!$A$11:$A$61,0))</f>
        <v>133981</v>
      </c>
      <c r="I28" s="68">
        <f>INDEX('All data'!$F$10:$BD$10,0,MATCH(Analysis!G28,'All data'!$F$9:$BE$9,0))</f>
        <v>175733</v>
      </c>
      <c r="J28" s="37">
        <f t="shared" si="10"/>
        <v>-41752</v>
      </c>
      <c r="K28" s="68">
        <f>'All data'!B33</f>
        <v>9778980</v>
      </c>
      <c r="L28" s="37">
        <f>'All data'!D33</f>
        <v>1268105</v>
      </c>
      <c r="M28" s="37"/>
      <c r="N28" t="str">
        <f t="shared" si="1"/>
        <v>Idaho</v>
      </c>
      <c r="O28" s="37">
        <f t="shared" si="2"/>
        <v>4092</v>
      </c>
      <c r="P28" s="37">
        <f t="shared" si="11"/>
        <v>4092</v>
      </c>
      <c r="Q28" s="37">
        <f t="shared" si="23"/>
        <v>1573036</v>
      </c>
      <c r="R28" s="87">
        <f t="shared" si="12"/>
        <v>2.6013390666202174E-3</v>
      </c>
      <c r="S28" s="87"/>
      <c r="T28" s="47"/>
      <c r="W28" t="str">
        <f t="shared" si="24"/>
        <v>Tennessee</v>
      </c>
      <c r="X28" s="87">
        <f t="shared" si="3"/>
        <v>2.0781471111795376E-3</v>
      </c>
      <c r="AC28" t="str">
        <f t="shared" si="14"/>
        <v>Michigan</v>
      </c>
      <c r="AD28" s="37">
        <f t="shared" si="4"/>
        <v>309714</v>
      </c>
      <c r="AF28" s="105" t="str">
        <f t="shared" si="15"/>
        <v>Nevada</v>
      </c>
      <c r="AG28" s="37">
        <f t="shared" si="5"/>
        <v>223167</v>
      </c>
      <c r="AO28" t="str">
        <f t="shared" si="16"/>
        <v>Michigan</v>
      </c>
      <c r="AP28" s="37">
        <f t="shared" si="6"/>
        <v>1268105</v>
      </c>
      <c r="AQ28" s="37">
        <f t="shared" si="0"/>
        <v>9778980</v>
      </c>
      <c r="AR28" s="87">
        <f t="shared" si="17"/>
        <v>0.12967661248923712</v>
      </c>
      <c r="AT28" t="str">
        <f t="shared" si="26"/>
        <v>Florida</v>
      </c>
      <c r="AU28" s="87">
        <f t="shared" si="7"/>
        <v>0.12452708973550089</v>
      </c>
      <c r="BF28" t="str">
        <f t="shared" si="8"/>
        <v>Michigan</v>
      </c>
      <c r="BG28" s="37">
        <f>INDEX('All data'!$B$11:$BE$61,$BC$5,MATCH(Analysis!$BF28,'All data'!$B$9:$BD$9,0))</f>
        <v>2298</v>
      </c>
      <c r="BH28" s="37"/>
      <c r="BI28" s="37"/>
      <c r="BJ28" s="37"/>
      <c r="BK28" s="37"/>
      <c r="BL28" s="37" t="str">
        <f t="shared" si="9"/>
        <v>Michigan</v>
      </c>
      <c r="BM28" s="37">
        <f>INDEX('All data'!$A$10:$BD$62,MATCH(BF28,'All data'!$A$10:$A$62,0),MATCH($BC$4,'All data'!$A$9:$BD$9,0))</f>
        <v>2341</v>
      </c>
    </row>
    <row r="29" spans="5:67" x14ac:dyDescent="0.25">
      <c r="E29" s="82">
        <v>24</v>
      </c>
      <c r="G29" s="30" t="str">
        <f>'All data'!A90</f>
        <v>Minnesota</v>
      </c>
      <c r="H29" s="68">
        <f>INDEX('All data'!$E$11:$E$61,MATCH(Analysis!G29,'All data'!$A$11:$A$61,0))</f>
        <v>101042</v>
      </c>
      <c r="I29" s="68">
        <f>INDEX('All data'!$F$10:$BD$10,0,MATCH(Analysis!G29,'All data'!$F$9:$BE$9,0))</f>
        <v>115946</v>
      </c>
      <c r="J29" s="37">
        <f t="shared" si="10"/>
        <v>-14904</v>
      </c>
      <c r="K29" s="68">
        <f>'All data'!B34</f>
        <v>5315228</v>
      </c>
      <c r="L29" s="37">
        <f>'All data'!D34</f>
        <v>653012</v>
      </c>
      <c r="M29" s="37"/>
      <c r="N29" t="str">
        <f t="shared" si="1"/>
        <v>Montana</v>
      </c>
      <c r="O29" s="37">
        <f t="shared" si="2"/>
        <v>3858</v>
      </c>
      <c r="P29" s="37">
        <f t="shared" si="11"/>
        <v>3858</v>
      </c>
      <c r="Q29" s="37">
        <f t="shared" si="23"/>
        <v>995544</v>
      </c>
      <c r="R29" s="87">
        <f t="shared" si="12"/>
        <v>3.8752681950772641E-3</v>
      </c>
      <c r="S29" s="87"/>
      <c r="T29" s="47"/>
      <c r="W29" t="str">
        <f t="shared" si="24"/>
        <v>Utah</v>
      </c>
      <c r="X29" s="87">
        <f t="shared" si="3"/>
        <v>2.0335491045967834E-3</v>
      </c>
      <c r="AC29" t="str">
        <f t="shared" si="14"/>
        <v>Minnesota</v>
      </c>
      <c r="AD29" s="37">
        <f t="shared" si="4"/>
        <v>216988</v>
      </c>
      <c r="AF29" s="105" t="str">
        <f t="shared" si="15"/>
        <v>Minnesota</v>
      </c>
      <c r="AG29" s="37">
        <f t="shared" si="5"/>
        <v>216988</v>
      </c>
      <c r="AO29" t="str">
        <f t="shared" si="16"/>
        <v>Minnesota</v>
      </c>
      <c r="AP29" s="37">
        <f t="shared" si="6"/>
        <v>653012</v>
      </c>
      <c r="AQ29" s="37">
        <f t="shared" si="0"/>
        <v>5315228</v>
      </c>
      <c r="AR29" s="87">
        <f t="shared" si="17"/>
        <v>0.12285681818352853</v>
      </c>
      <c r="AT29" t="str">
        <f t="shared" si="26"/>
        <v>Alabama</v>
      </c>
      <c r="AU29" s="87">
        <f t="shared" si="7"/>
        <v>0.12390280638095486</v>
      </c>
      <c r="BF29" t="str">
        <f t="shared" si="8"/>
        <v>Minnesota</v>
      </c>
      <c r="BG29" s="37">
        <f>INDEX('All data'!$B$11:$BE$61,$BC$5,MATCH(Analysis!$BF29,'All data'!$B$9:$BD$9,0))</f>
        <v>752</v>
      </c>
      <c r="BH29" s="37"/>
      <c r="BI29" s="37"/>
      <c r="BJ29" s="37"/>
      <c r="BK29" s="37"/>
      <c r="BL29" s="37" t="str">
        <f t="shared" si="9"/>
        <v>Minnesota</v>
      </c>
      <c r="BM29" s="37">
        <f>INDEX('All data'!$A$10:$BD$62,MATCH(BF29,'All data'!$A$10:$A$62,0),MATCH($BC$4,'All data'!$A$9:$BD$9,0))</f>
        <v>1299</v>
      </c>
    </row>
    <row r="30" spans="5:67" x14ac:dyDescent="0.25">
      <c r="E30" s="82">
        <v>25</v>
      </c>
      <c r="G30" s="30" t="str">
        <f>'All data'!A91</f>
        <v>Mississippi</v>
      </c>
      <c r="H30" s="68">
        <f>INDEX('All data'!$E$11:$E$61,MATCH(Analysis!G30,'All data'!$A$11:$A$61,0))</f>
        <v>73500</v>
      </c>
      <c r="I30" s="68">
        <f>INDEX('All data'!$F$10:$BD$10,0,MATCH(Analysis!G30,'All data'!$F$9:$BE$9,0))</f>
        <v>66947</v>
      </c>
      <c r="J30" s="37">
        <f t="shared" si="10"/>
        <v>6553</v>
      </c>
      <c r="K30" s="68">
        <f>'All data'!B35</f>
        <v>2947696</v>
      </c>
      <c r="L30" s="37">
        <f>'All data'!D35</f>
        <v>339807</v>
      </c>
      <c r="M30" s="37"/>
      <c r="N30" t="str">
        <f t="shared" si="1"/>
        <v>South Dakota</v>
      </c>
      <c r="O30" s="37">
        <f t="shared" si="2"/>
        <v>3517</v>
      </c>
      <c r="P30" s="37">
        <f t="shared" si="11"/>
        <v>3517</v>
      </c>
      <c r="Q30" s="37">
        <f t="shared" si="23"/>
        <v>821669</v>
      </c>
      <c r="R30" s="87">
        <f t="shared" si="12"/>
        <v>4.2803123885652248E-3</v>
      </c>
      <c r="S30" s="87"/>
      <c r="T30" s="47"/>
      <c r="W30" t="str">
        <f t="shared" si="24"/>
        <v>Oklahoma</v>
      </c>
      <c r="X30" s="87">
        <f t="shared" si="3"/>
        <v>1.701082127447731E-3</v>
      </c>
      <c r="AC30" t="str">
        <f t="shared" si="14"/>
        <v>Mississippi</v>
      </c>
      <c r="AD30" s="37">
        <f t="shared" si="4"/>
        <v>140447</v>
      </c>
      <c r="AF30" s="105" t="str">
        <f t="shared" si="15"/>
        <v>Kentucky</v>
      </c>
      <c r="AG30" s="37">
        <f t="shared" si="5"/>
        <v>215791</v>
      </c>
      <c r="AO30" t="str">
        <f t="shared" si="16"/>
        <v>Mississippi</v>
      </c>
      <c r="AP30" s="37">
        <f t="shared" si="6"/>
        <v>339807</v>
      </c>
      <c r="AQ30" s="37">
        <f t="shared" si="0"/>
        <v>2947696</v>
      </c>
      <c r="AR30" s="87">
        <f t="shared" si="17"/>
        <v>0.11527884829371821</v>
      </c>
      <c r="AT30" t="str">
        <f t="shared" si="26"/>
        <v>Minnesota</v>
      </c>
      <c r="AU30" s="87">
        <f t="shared" si="7"/>
        <v>0.12285681818352853</v>
      </c>
      <c r="BF30" t="str">
        <f t="shared" si="8"/>
        <v>Mississippi</v>
      </c>
      <c r="BG30" s="37">
        <f>INDEX('All data'!$B$11:$BE$61,$BC$5,MATCH(Analysis!$BF30,'All data'!$B$9:$BD$9,0))</f>
        <v>4952</v>
      </c>
      <c r="BH30" s="37"/>
      <c r="BI30" s="37"/>
      <c r="BJ30" s="37"/>
      <c r="BK30" s="37"/>
      <c r="BL30" s="37" t="str">
        <f t="shared" si="9"/>
        <v>Mississippi</v>
      </c>
      <c r="BM30" s="37">
        <f>INDEX('All data'!$A$10:$BD$62,MATCH(BF30,'All data'!$A$10:$A$62,0),MATCH($BC$4,'All data'!$A$9:$BD$9,0))</f>
        <v>5141</v>
      </c>
    </row>
    <row r="31" spans="5:67" x14ac:dyDescent="0.25">
      <c r="E31" s="82">
        <v>26</v>
      </c>
      <c r="G31" s="30" t="str">
        <f>'All data'!A92</f>
        <v>Missouri</v>
      </c>
      <c r="H31" s="68">
        <f>INDEX('All data'!$E$11:$E$61,MATCH(Analysis!G31,'All data'!$A$11:$A$61,0))</f>
        <v>162930</v>
      </c>
      <c r="I31" s="68">
        <f>INDEX('All data'!$F$10:$BD$10,0,MATCH(Analysis!G31,'All data'!$F$9:$BE$9,0))</f>
        <v>142754</v>
      </c>
      <c r="J31" s="37">
        <f t="shared" si="10"/>
        <v>20176</v>
      </c>
      <c r="K31" s="68">
        <f>'All data'!B36</f>
        <v>5951913</v>
      </c>
      <c r="L31" s="37">
        <f>'All data'!D36</f>
        <v>801093</v>
      </c>
      <c r="M31" s="37"/>
      <c r="N31" t="str">
        <f t="shared" si="1"/>
        <v>Rhode Island</v>
      </c>
      <c r="O31" s="37">
        <f t="shared" si="2"/>
        <v>2948</v>
      </c>
      <c r="P31" s="37">
        <f t="shared" si="11"/>
        <v>2948</v>
      </c>
      <c r="Q31" s="37">
        <f t="shared" si="23"/>
        <v>1040527</v>
      </c>
      <c r="R31" s="87">
        <f t="shared" si="12"/>
        <v>2.8331797252738274E-3</v>
      </c>
      <c r="S31" s="87"/>
      <c r="T31" s="47"/>
      <c r="W31" t="str">
        <f t="shared" si="24"/>
        <v>Virginia</v>
      </c>
      <c r="X31" s="87">
        <f t="shared" si="3"/>
        <v>1.4981344744204638E-3</v>
      </c>
      <c r="AC31" t="str">
        <f t="shared" si="14"/>
        <v>Missouri</v>
      </c>
      <c r="AD31" s="37">
        <f t="shared" si="4"/>
        <v>305684</v>
      </c>
      <c r="AF31" s="105" t="str">
        <f t="shared" si="15"/>
        <v>Alabama</v>
      </c>
      <c r="AG31" s="37">
        <f t="shared" si="5"/>
        <v>213810</v>
      </c>
      <c r="AO31" t="str">
        <f t="shared" si="16"/>
        <v>Missouri</v>
      </c>
      <c r="AP31" s="37">
        <f t="shared" si="6"/>
        <v>801093</v>
      </c>
      <c r="AQ31" s="37">
        <f t="shared" si="0"/>
        <v>5951913</v>
      </c>
      <c r="AR31" s="87">
        <f t="shared" si="17"/>
        <v>0.13459420525804056</v>
      </c>
      <c r="AT31" t="str">
        <f t="shared" si="26"/>
        <v>Tennessee</v>
      </c>
      <c r="AU31" s="87">
        <f t="shared" si="7"/>
        <v>0.12277247871604216</v>
      </c>
      <c r="BF31" t="str">
        <f t="shared" si="8"/>
        <v>Missouri</v>
      </c>
      <c r="BG31" s="37">
        <f>INDEX('All data'!$B$11:$BE$61,$BC$5,MATCH(Analysis!$BF31,'All data'!$B$9:$BD$9,0))</f>
        <v>1555</v>
      </c>
      <c r="BH31" s="37"/>
      <c r="BI31" s="37"/>
      <c r="BJ31" s="37"/>
      <c r="BK31" s="37"/>
      <c r="BL31" s="37" t="str">
        <f t="shared" si="9"/>
        <v>Missouri</v>
      </c>
      <c r="BM31" s="37">
        <f>INDEX('All data'!$A$10:$BD$62,MATCH(BF31,'All data'!$A$10:$A$62,0),MATCH($BC$4,'All data'!$A$9:$BD$9,0))</f>
        <v>1333</v>
      </c>
    </row>
    <row r="32" spans="5:67" x14ac:dyDescent="0.25">
      <c r="E32" s="82">
        <v>27</v>
      </c>
      <c r="G32" s="30" t="str">
        <f>'All data'!A93</f>
        <v>Montana</v>
      </c>
      <c r="H32" s="68">
        <f>INDEX('All data'!$E$11:$E$61,MATCH(Analysis!G32,'All data'!$A$11:$A$61,0))</f>
        <v>37690</v>
      </c>
      <c r="I32" s="68">
        <f>INDEX('All data'!$F$10:$BD$10,0,MATCH(Analysis!G32,'All data'!$F$9:$BE$9,0))</f>
        <v>33832</v>
      </c>
      <c r="J32" s="37">
        <f t="shared" si="10"/>
        <v>3858</v>
      </c>
      <c r="K32" s="68">
        <f>'All data'!B37</f>
        <v>995544</v>
      </c>
      <c r="L32" s="37">
        <f>'All data'!D37</f>
        <v>126463</v>
      </c>
      <c r="M32" s="37"/>
      <c r="N32" t="str">
        <f t="shared" si="1"/>
        <v>Iowa</v>
      </c>
      <c r="O32" s="37">
        <f t="shared" si="2"/>
        <v>2435</v>
      </c>
      <c r="P32" s="37">
        <f t="shared" si="11"/>
        <v>2435</v>
      </c>
      <c r="Q32" s="37">
        <f t="shared" si="23"/>
        <v>3035469</v>
      </c>
      <c r="R32" s="87">
        <f t="shared" si="12"/>
        <v>8.0218246340186638E-4</v>
      </c>
      <c r="S32" s="87"/>
      <c r="T32" s="47"/>
      <c r="W32" t="str">
        <f t="shared" si="24"/>
        <v>Iowa</v>
      </c>
      <c r="X32" s="87">
        <f t="shared" si="3"/>
        <v>8.0218246340186638E-4</v>
      </c>
      <c r="AC32" t="str">
        <f t="shared" si="14"/>
        <v>Montana</v>
      </c>
      <c r="AD32" s="37">
        <f t="shared" si="4"/>
        <v>71522</v>
      </c>
      <c r="AF32" s="105" t="str">
        <f t="shared" si="15"/>
        <v>Oklahoma</v>
      </c>
      <c r="AG32" s="37">
        <f t="shared" si="5"/>
        <v>211544</v>
      </c>
      <c r="AO32" t="str">
        <f t="shared" si="16"/>
        <v>Montana</v>
      </c>
      <c r="AP32" s="37">
        <f t="shared" si="6"/>
        <v>126463</v>
      </c>
      <c r="AQ32" s="37">
        <f t="shared" si="0"/>
        <v>995544</v>
      </c>
      <c r="AR32" s="87">
        <f t="shared" si="17"/>
        <v>0.12702904140851634</v>
      </c>
      <c r="AT32" t="str">
        <f t="shared" si="26"/>
        <v>Wisconsin</v>
      </c>
      <c r="AU32" s="87">
        <f t="shared" si="7"/>
        <v>0.12255371574813401</v>
      </c>
      <c r="BF32" t="str">
        <f t="shared" si="8"/>
        <v>Montana</v>
      </c>
      <c r="BG32" s="37">
        <f>INDEX('All data'!$B$11:$BE$61,$BC$5,MATCH(Analysis!$BF32,'All data'!$B$9:$BD$9,0))</f>
        <v>101</v>
      </c>
      <c r="BH32" s="37"/>
      <c r="BI32" s="37"/>
      <c r="BJ32" s="37"/>
      <c r="BK32" s="37"/>
      <c r="BL32" s="37" t="str">
        <f t="shared" si="9"/>
        <v>Montana</v>
      </c>
      <c r="BM32" s="37">
        <f>INDEX('All data'!$A$10:$BD$62,MATCH(BF32,'All data'!$A$10:$A$62,0),MATCH($BC$4,'All data'!$A$9:$BD$9,0))</f>
        <v>31</v>
      </c>
    </row>
    <row r="33" spans="5:65" x14ac:dyDescent="0.25">
      <c r="E33" s="82">
        <v>28</v>
      </c>
      <c r="G33" s="30" t="str">
        <f>'All data'!A94</f>
        <v>Nebraska</v>
      </c>
      <c r="H33" s="68">
        <f>INDEX('All data'!$E$11:$E$61,MATCH(Analysis!G33,'All data'!$A$11:$A$61,0))</f>
        <v>43266</v>
      </c>
      <c r="I33" s="68">
        <f>INDEX('All data'!$F$10:$BD$10,0,MATCH(Analysis!G33,'All data'!$F$9:$BE$9,0))</f>
        <v>48816</v>
      </c>
      <c r="J33" s="37">
        <f t="shared" si="10"/>
        <v>-5550</v>
      </c>
      <c r="K33" s="68">
        <f>'All data'!B38</f>
        <v>1829420</v>
      </c>
      <c r="L33" s="37">
        <f>'All data'!D38</f>
        <v>237937</v>
      </c>
      <c r="M33" s="37"/>
      <c r="N33" t="str">
        <f t="shared" si="1"/>
        <v>Wisconsin</v>
      </c>
      <c r="O33" s="37">
        <f t="shared" si="2"/>
        <v>1468</v>
      </c>
      <c r="P33" s="37">
        <f t="shared" si="11"/>
        <v>1468</v>
      </c>
      <c r="Q33" s="37">
        <f t="shared" si="23"/>
        <v>5660677</v>
      </c>
      <c r="R33" s="87">
        <f t="shared" si="12"/>
        <v>2.5933293844534848E-4</v>
      </c>
      <c r="S33" s="87"/>
      <c r="T33" s="47"/>
      <c r="W33" t="str">
        <f t="shared" si="24"/>
        <v>Wisconsin</v>
      </c>
      <c r="X33" s="87">
        <f t="shared" si="3"/>
        <v>2.5933293844534848E-4</v>
      </c>
      <c r="AC33" t="str">
        <f t="shared" si="14"/>
        <v>Nebraska</v>
      </c>
      <c r="AD33" s="37">
        <f t="shared" si="4"/>
        <v>92082</v>
      </c>
      <c r="AF33" s="105" t="str">
        <f t="shared" si="15"/>
        <v>Wisconsin</v>
      </c>
      <c r="AG33" s="37">
        <f t="shared" si="5"/>
        <v>196916</v>
      </c>
      <c r="AO33" t="str">
        <f t="shared" si="16"/>
        <v>Nebraska</v>
      </c>
      <c r="AP33" s="37">
        <f t="shared" si="6"/>
        <v>237937</v>
      </c>
      <c r="AQ33" s="37">
        <f t="shared" si="0"/>
        <v>1829420</v>
      </c>
      <c r="AR33" s="87">
        <f t="shared" si="17"/>
        <v>0.1300614402378896</v>
      </c>
      <c r="AT33" t="str">
        <f t="shared" si="26"/>
        <v>North Dakota</v>
      </c>
      <c r="AU33" s="87">
        <f t="shared" si="7"/>
        <v>0.12219390639541458</v>
      </c>
      <c r="BF33" t="str">
        <f t="shared" si="8"/>
        <v>Nebraska</v>
      </c>
      <c r="BG33" s="37">
        <f>INDEX('All data'!$B$11:$BE$61,$BC$5,MATCH(Analysis!$BF33,'All data'!$B$9:$BD$9,0))</f>
        <v>151</v>
      </c>
      <c r="BH33" s="37"/>
      <c r="BI33" s="37"/>
      <c r="BJ33" s="37"/>
      <c r="BK33" s="37"/>
      <c r="BL33" s="37" t="str">
        <f t="shared" si="9"/>
        <v>Nebraska</v>
      </c>
      <c r="BM33" s="37">
        <f>INDEX('All data'!$A$10:$BD$62,MATCH(BF33,'All data'!$A$10:$A$62,0),MATCH($BC$4,'All data'!$A$9:$BD$9,0))</f>
        <v>245</v>
      </c>
    </row>
    <row r="34" spans="5:65" x14ac:dyDescent="0.25">
      <c r="E34" s="82">
        <v>29</v>
      </c>
      <c r="G34" s="30" t="str">
        <f>'All data'!A95</f>
        <v>Nevada</v>
      </c>
      <c r="H34" s="68">
        <f>INDEX('All data'!$E$11:$E$61,MATCH(Analysis!G34,'All data'!$A$11:$A$61,0))</f>
        <v>124285</v>
      </c>
      <c r="I34" s="68">
        <f>INDEX('All data'!$F$10:$BD$10,0,MATCH(Analysis!G34,'All data'!$F$9:$BE$9,0))</f>
        <v>98882</v>
      </c>
      <c r="J34" s="37">
        <f t="shared" si="10"/>
        <v>25403</v>
      </c>
      <c r="K34" s="68">
        <f>'All data'!B39</f>
        <v>2725280</v>
      </c>
      <c r="L34" s="37">
        <f>'All data'!D39</f>
        <v>481496</v>
      </c>
      <c r="M34" s="37"/>
      <c r="N34" t="str">
        <f t="shared" si="1"/>
        <v>West Virginia</v>
      </c>
      <c r="O34" s="37">
        <f t="shared" si="2"/>
        <v>-300</v>
      </c>
      <c r="P34" s="37">
        <f t="shared" si="11"/>
        <v>300</v>
      </c>
      <c r="Q34" s="37">
        <f t="shared" si="23"/>
        <v>1837518</v>
      </c>
      <c r="R34" s="87">
        <f t="shared" si="12"/>
        <v>-1.6326370680450476E-4</v>
      </c>
      <c r="S34" s="87"/>
      <c r="T34" s="47"/>
      <c r="W34" t="str">
        <f t="shared" si="24"/>
        <v>West Virginia</v>
      </c>
      <c r="X34" s="87">
        <f t="shared" si="3"/>
        <v>-1.6326370680450476E-4</v>
      </c>
      <c r="AC34" t="str">
        <f t="shared" si="14"/>
        <v>Nevada</v>
      </c>
      <c r="AD34" s="37">
        <f t="shared" si="4"/>
        <v>223167</v>
      </c>
      <c r="AF34" s="105" t="str">
        <f t="shared" si="15"/>
        <v>Louisiana</v>
      </c>
      <c r="AG34" s="37">
        <f t="shared" si="5"/>
        <v>187171</v>
      </c>
      <c r="AO34" t="str">
        <f t="shared" si="16"/>
        <v>Nevada</v>
      </c>
      <c r="AP34" s="37">
        <f t="shared" si="6"/>
        <v>481496</v>
      </c>
      <c r="AQ34" s="37">
        <f t="shared" si="0"/>
        <v>2725280</v>
      </c>
      <c r="AR34" s="87">
        <f t="shared" si="17"/>
        <v>0.17667762578524041</v>
      </c>
      <c r="AT34" t="str">
        <f t="shared" si="26"/>
        <v>South Carolina</v>
      </c>
      <c r="AU34" s="87">
        <f t="shared" si="7"/>
        <v>0.12087465832320601</v>
      </c>
      <c r="BF34" t="str">
        <f t="shared" si="8"/>
        <v>Nevada</v>
      </c>
      <c r="BG34" s="37">
        <f>INDEX('All data'!$B$11:$BE$61,$BC$5,MATCH(Analysis!$BF34,'All data'!$B$9:$BD$9,0))</f>
        <v>1009</v>
      </c>
      <c r="BH34" s="37"/>
      <c r="BI34" s="37"/>
      <c r="BJ34" s="37"/>
      <c r="BK34" s="37"/>
      <c r="BL34" s="37" t="str">
        <f t="shared" si="9"/>
        <v>Nevada</v>
      </c>
      <c r="BM34" s="37">
        <f>INDEX('All data'!$A$10:$BD$62,MATCH(BF34,'All data'!$A$10:$A$62,0),MATCH($BC$4,'All data'!$A$9:$BD$9,0))</f>
        <v>761</v>
      </c>
    </row>
    <row r="35" spans="5:65" x14ac:dyDescent="0.25">
      <c r="E35" s="82">
        <v>30</v>
      </c>
      <c r="G35" s="30" t="str">
        <f>'All data'!A96</f>
        <v>New Hampshire</v>
      </c>
      <c r="H35" s="68">
        <f>INDEX('All data'!$E$11:$E$61,MATCH(Analysis!G35,'All data'!$A$11:$A$61,0))</f>
        <v>50484</v>
      </c>
      <c r="I35" s="68">
        <f>INDEX('All data'!$F$10:$BD$10,0,MATCH(Analysis!G35,'All data'!$F$9:$BE$9,0))</f>
        <v>38696</v>
      </c>
      <c r="J35" s="37">
        <f t="shared" si="10"/>
        <v>11788</v>
      </c>
      <c r="K35" s="68">
        <f>'All data'!B40</f>
        <v>1309203</v>
      </c>
      <c r="L35" s="37">
        <f>'All data'!D40</f>
        <v>125118</v>
      </c>
      <c r="M35" s="37"/>
      <c r="N35" t="str">
        <f t="shared" si="1"/>
        <v>Wyoming</v>
      </c>
      <c r="O35" s="37">
        <f t="shared" si="2"/>
        <v>-1079</v>
      </c>
      <c r="P35" s="37">
        <f t="shared" si="11"/>
        <v>1079</v>
      </c>
      <c r="Q35" s="37">
        <f t="shared" si="23"/>
        <v>569734</v>
      </c>
      <c r="R35" s="87">
        <f t="shared" si="12"/>
        <v>-1.8938662603952021E-3</v>
      </c>
      <c r="S35" s="87"/>
      <c r="T35" s="47"/>
      <c r="W35" t="str">
        <f t="shared" si="24"/>
        <v>Ohio</v>
      </c>
      <c r="X35" s="87">
        <f t="shared" si="3"/>
        <v>-2.4626280209573062E-4</v>
      </c>
      <c r="AC35" t="str">
        <f t="shared" si="14"/>
        <v>New Hampshire</v>
      </c>
      <c r="AD35" s="37">
        <f t="shared" si="4"/>
        <v>89180</v>
      </c>
      <c r="AF35" s="105" t="str">
        <f t="shared" si="15"/>
        <v>Kansas</v>
      </c>
      <c r="AG35" s="37">
        <f t="shared" si="5"/>
        <v>181418</v>
      </c>
      <c r="AO35" t="str">
        <f t="shared" si="16"/>
        <v>New Hampshire</v>
      </c>
      <c r="AP35" s="37">
        <f t="shared" si="6"/>
        <v>125118</v>
      </c>
      <c r="AQ35" s="37">
        <f t="shared" si="0"/>
        <v>1309203</v>
      </c>
      <c r="AR35" s="87">
        <f t="shared" si="17"/>
        <v>9.5568066984264469E-2</v>
      </c>
      <c r="AT35" t="str">
        <f t="shared" si="26"/>
        <v>Kentucky</v>
      </c>
      <c r="AU35" s="87">
        <f t="shared" si="7"/>
        <v>0.12047957019155732</v>
      </c>
      <c r="BF35" t="str">
        <f t="shared" si="8"/>
        <v>New Hampshire</v>
      </c>
      <c r="BG35" s="37">
        <f>INDEX('All data'!$B$11:$BE$61,$BC$5,MATCH(Analysis!$BF35,'All data'!$B$9:$BD$9,0))</f>
        <v>161</v>
      </c>
      <c r="BH35" s="37"/>
      <c r="BI35" s="37"/>
      <c r="BJ35" s="37"/>
      <c r="BK35" s="37"/>
      <c r="BL35" s="37" t="str">
        <f t="shared" si="9"/>
        <v>New Hampshire</v>
      </c>
      <c r="BM35" s="37">
        <f>INDEX('All data'!$A$10:$BD$62,MATCH(BF35,'All data'!$A$10:$A$62,0),MATCH($BC$4,'All data'!$A$9:$BD$9,0))</f>
        <v>0</v>
      </c>
    </row>
    <row r="36" spans="5:65" x14ac:dyDescent="0.25">
      <c r="E36" s="82">
        <v>31</v>
      </c>
      <c r="G36" s="30" t="str">
        <f>'All data'!A97</f>
        <v>New Jersey</v>
      </c>
      <c r="H36" s="68">
        <f>INDEX('All data'!$E$11:$E$61,MATCH(Analysis!G36,'All data'!$A$11:$A$61,0))</f>
        <v>130223</v>
      </c>
      <c r="I36" s="68">
        <f>INDEX('All data'!$F$10:$BD$10,0,MATCH(Analysis!G36,'All data'!$F$9:$BE$9,0))</f>
        <v>219202</v>
      </c>
      <c r="J36" s="37">
        <f t="shared" si="10"/>
        <v>-88979</v>
      </c>
      <c r="K36" s="68">
        <f>'All data'!B41</f>
        <v>8772744</v>
      </c>
      <c r="L36" s="37">
        <f>'All data'!D41</f>
        <v>655465</v>
      </c>
      <c r="M36" s="37"/>
      <c r="N36" t="str">
        <f t="shared" si="1"/>
        <v>Maryland</v>
      </c>
      <c r="O36" s="37">
        <f t="shared" si="2"/>
        <v>-2681</v>
      </c>
      <c r="P36" s="37">
        <f t="shared" si="11"/>
        <v>2681</v>
      </c>
      <c r="Q36" s="37">
        <f t="shared" si="23"/>
        <v>5816472</v>
      </c>
      <c r="R36" s="87">
        <f t="shared" si="12"/>
        <v>-4.6093233148891628E-4</v>
      </c>
      <c r="S36" s="87"/>
      <c r="W36" t="str">
        <f t="shared" si="24"/>
        <v>Maryland</v>
      </c>
      <c r="X36" s="87">
        <f t="shared" si="3"/>
        <v>-4.6093233148891628E-4</v>
      </c>
      <c r="AC36" t="str">
        <f t="shared" si="14"/>
        <v>New Jersey</v>
      </c>
      <c r="AD36" s="37">
        <f t="shared" si="4"/>
        <v>349425</v>
      </c>
      <c r="AF36" s="105" t="str">
        <f t="shared" si="15"/>
        <v>Utah</v>
      </c>
      <c r="AG36" s="37">
        <f t="shared" si="5"/>
        <v>170035</v>
      </c>
      <c r="AO36" t="str">
        <f t="shared" si="16"/>
        <v>New Jersey</v>
      </c>
      <c r="AP36" s="37">
        <f t="shared" si="6"/>
        <v>655465</v>
      </c>
      <c r="AQ36" s="37">
        <f t="shared" si="0"/>
        <v>8772744</v>
      </c>
      <c r="AR36" s="87">
        <f t="shared" si="17"/>
        <v>7.4716075152768624E-2</v>
      </c>
      <c r="AT36" t="str">
        <f t="shared" si="26"/>
        <v>Iowa</v>
      </c>
      <c r="AU36" s="87">
        <f t="shared" si="7"/>
        <v>0.11956570796802735</v>
      </c>
      <c r="BF36" t="str">
        <f t="shared" si="8"/>
        <v>New Jersey</v>
      </c>
      <c r="BG36" s="37">
        <f>INDEX('All data'!$B$11:$BE$61,$BC$5,MATCH(Analysis!$BF36,'All data'!$B$9:$BD$9,0))</f>
        <v>1702</v>
      </c>
      <c r="BH36" s="37"/>
      <c r="BI36" s="37"/>
      <c r="BJ36" s="37"/>
      <c r="BK36" s="37"/>
      <c r="BL36" s="37" t="str">
        <f t="shared" si="9"/>
        <v>New Jersey</v>
      </c>
      <c r="BM36" s="37">
        <f>INDEX('All data'!$A$10:$BD$62,MATCH(BF36,'All data'!$A$10:$A$62,0),MATCH($BC$4,'All data'!$A$9:$BD$9,0))</f>
        <v>779</v>
      </c>
    </row>
    <row r="37" spans="5:65" x14ac:dyDescent="0.25">
      <c r="E37" s="82">
        <v>32</v>
      </c>
      <c r="G37" s="30" t="str">
        <f>'All data'!A98</f>
        <v>New Mexico</v>
      </c>
      <c r="H37" s="68">
        <f>INDEX('All data'!$E$11:$E$61,MATCH(Analysis!G37,'All data'!$A$11:$A$61,0))</f>
        <v>54693</v>
      </c>
      <c r="I37" s="68">
        <f>INDEX('All data'!$F$10:$BD$10,0,MATCH(Analysis!G37,'All data'!$F$9:$BE$9,0))</f>
        <v>63921</v>
      </c>
      <c r="J37" s="37">
        <f t="shared" si="10"/>
        <v>-9228</v>
      </c>
      <c r="K37" s="68">
        <f>'All data'!B42</f>
        <v>2060595</v>
      </c>
      <c r="L37" s="37">
        <f>'All data'!D42</f>
        <v>226243</v>
      </c>
      <c r="M37" s="37"/>
      <c r="N37" t="str">
        <f t="shared" si="1"/>
        <v>Ohio</v>
      </c>
      <c r="O37" s="37">
        <f t="shared" si="2"/>
        <v>-2811</v>
      </c>
      <c r="P37" s="37">
        <f t="shared" si="11"/>
        <v>2811</v>
      </c>
      <c r="Q37" s="37">
        <f t="shared" si="23"/>
        <v>11414635</v>
      </c>
      <c r="R37" s="87">
        <f t="shared" si="12"/>
        <v>-2.4626280209573062E-4</v>
      </c>
      <c r="S37" s="87"/>
      <c r="W37" t="str">
        <f t="shared" si="24"/>
        <v>Alabama</v>
      </c>
      <c r="X37" s="87">
        <f t="shared" si="3"/>
        <v>-9.6758729484420797E-4</v>
      </c>
      <c r="AC37" t="str">
        <f t="shared" si="14"/>
        <v>New Mexico</v>
      </c>
      <c r="AD37" s="37">
        <f t="shared" si="4"/>
        <v>118614</v>
      </c>
      <c r="AF37" s="105" t="str">
        <f t="shared" si="15"/>
        <v>Connecticut</v>
      </c>
      <c r="AG37" s="37">
        <f t="shared" si="5"/>
        <v>167334</v>
      </c>
      <c r="AO37" t="str">
        <f t="shared" si="16"/>
        <v>New Mexico</v>
      </c>
      <c r="AP37" s="37">
        <f t="shared" si="6"/>
        <v>226243</v>
      </c>
      <c r="AQ37" s="37">
        <f t="shared" ref="AQ37:AQ56" si="30">K37</f>
        <v>2060595</v>
      </c>
      <c r="AR37" s="87">
        <f t="shared" si="17"/>
        <v>0.10979498639955936</v>
      </c>
      <c r="AT37" t="str">
        <f t="shared" si="26"/>
        <v>North Carolina</v>
      </c>
      <c r="AU37" s="87">
        <f t="shared" si="7"/>
        <v>0.11919311155345838</v>
      </c>
      <c r="BF37" t="str">
        <f t="shared" si="8"/>
        <v>New Mexico</v>
      </c>
      <c r="BG37" s="37">
        <f>INDEX('All data'!$B$11:$BE$61,$BC$5,MATCH(Analysis!$BF37,'All data'!$B$9:$BD$9,0))</f>
        <v>459</v>
      </c>
      <c r="BH37" s="37"/>
      <c r="BI37" s="37"/>
      <c r="BJ37" s="37"/>
      <c r="BK37" s="37"/>
      <c r="BL37" s="37" t="str">
        <f t="shared" si="9"/>
        <v>New Mexico</v>
      </c>
      <c r="BM37" s="37">
        <f>INDEX('All data'!$A$10:$BD$62,MATCH(BF37,'All data'!$A$10:$A$62,0),MATCH($BC$4,'All data'!$A$9:$BD$9,0))</f>
        <v>787</v>
      </c>
    </row>
    <row r="38" spans="5:65" x14ac:dyDescent="0.25">
      <c r="E38" s="82">
        <v>33</v>
      </c>
      <c r="G38" s="30" t="str">
        <f>'All data'!A99</f>
        <v>New York</v>
      </c>
      <c r="H38" s="68">
        <f>INDEX('All data'!$E$11:$E$61,MATCH(Analysis!G38,'All data'!$A$11:$A$61,0))</f>
        <v>270053</v>
      </c>
      <c r="I38" s="68">
        <f>INDEX('All data'!$F$10:$BD$10,0,MATCH(Analysis!G38,'All data'!$F$9:$BE$9,0))</f>
        <v>405864</v>
      </c>
      <c r="J38" s="37">
        <f t="shared" si="10"/>
        <v>-135811</v>
      </c>
      <c r="K38" s="68">
        <f>'All data'!B43</f>
        <v>19352153</v>
      </c>
      <c r="L38" s="37">
        <f>'All data'!D43</f>
        <v>1723117</v>
      </c>
      <c r="M38" s="37"/>
      <c r="N38" t="str">
        <f t="shared" ref="N38:N56" si="31">INDEX($G$6:$G$56,MATCH($O38,$J$6:$J$56,0))</f>
        <v>Alabama</v>
      </c>
      <c r="O38" s="37">
        <f t="shared" ref="O38:O56" si="32">LARGE($J$6:$J$56,E38)</f>
        <v>-4610</v>
      </c>
      <c r="P38" s="37">
        <f t="shared" si="11"/>
        <v>4610</v>
      </c>
      <c r="Q38" s="37">
        <f t="shared" si="23"/>
        <v>4764428</v>
      </c>
      <c r="R38" s="87">
        <f t="shared" si="12"/>
        <v>-9.6758729484420797E-4</v>
      </c>
      <c r="S38" s="87"/>
      <c r="W38" t="str">
        <f t="shared" si="24"/>
        <v>Louisiana</v>
      </c>
      <c r="X38" s="87">
        <f t="shared" ref="X38:X56" si="33">LARGE($R$6:$R$56,E38)</f>
        <v>-1.0429145821940317E-3</v>
      </c>
      <c r="AC38" t="str">
        <f t="shared" si="14"/>
        <v>New York</v>
      </c>
      <c r="AD38" s="37">
        <f t="shared" ref="AD38:AD56" si="34">H38+I38</f>
        <v>675917</v>
      </c>
      <c r="AF38" s="105" t="str">
        <f t="shared" si="15"/>
        <v>Iowa</v>
      </c>
      <c r="AG38" s="37">
        <f t="shared" ref="AG38:AG56" si="35">LARGE($AD$6:$AD$56,E38)</f>
        <v>149085</v>
      </c>
      <c r="AO38" t="str">
        <f t="shared" si="16"/>
        <v>New York</v>
      </c>
      <c r="AP38" s="37">
        <f t="shared" ref="AP38:AP56" si="36">L38</f>
        <v>1723117</v>
      </c>
      <c r="AQ38" s="37">
        <f t="shared" si="30"/>
        <v>19352153</v>
      </c>
      <c r="AR38" s="87">
        <f t="shared" si="17"/>
        <v>8.9040067014765745E-2</v>
      </c>
      <c r="AT38" t="str">
        <f t="shared" si="26"/>
        <v>Louisiana</v>
      </c>
      <c r="AU38" s="87">
        <f t="shared" ref="AU38:AU56" si="37">LARGE($AR$6:$AR$56,E38)</f>
        <v>0.116237570706353</v>
      </c>
      <c r="BF38" t="str">
        <f t="shared" ref="BF38:BF56" si="38">G38</f>
        <v>New York</v>
      </c>
      <c r="BG38" s="37">
        <f>INDEX('All data'!$B$11:$BE$61,$BC$5,MATCH(Analysis!$BF38,'All data'!$B$9:$BD$9,0))</f>
        <v>2709</v>
      </c>
      <c r="BH38" s="37"/>
      <c r="BI38" s="37"/>
      <c r="BJ38" s="37"/>
      <c r="BK38" s="37"/>
      <c r="BL38" s="37" t="str">
        <f t="shared" ref="BL38:BL56" si="39">G38</f>
        <v>New York</v>
      </c>
      <c r="BM38" s="37">
        <f>INDEX('All data'!$A$10:$BD$62,MATCH(BF38,'All data'!$A$10:$A$62,0),MATCH($BC$4,'All data'!$A$9:$BD$9,0))</f>
        <v>1364</v>
      </c>
    </row>
    <row r="39" spans="5:65" x14ac:dyDescent="0.25">
      <c r="E39" s="82">
        <v>34</v>
      </c>
      <c r="G39" s="30" t="str">
        <f>'All data'!A100</f>
        <v>North Carolina</v>
      </c>
      <c r="H39" s="68">
        <f>INDEX('All data'!$E$11:$E$61,MATCH(Analysis!G39,'All data'!$A$11:$A$61,0))</f>
        <v>273149</v>
      </c>
      <c r="I39" s="68">
        <f>INDEX('All data'!$F$10:$BD$10,0,MATCH(Analysis!G39,'All data'!$F$9:$BE$9,0))</f>
        <v>238663</v>
      </c>
      <c r="J39" s="37">
        <f t="shared" si="10"/>
        <v>34486</v>
      </c>
      <c r="K39" s="68">
        <f>'All data'!B44</f>
        <v>9640490</v>
      </c>
      <c r="L39" s="37">
        <f>'All data'!D44</f>
        <v>1149080</v>
      </c>
      <c r="M39" s="37"/>
      <c r="N39" t="str">
        <f t="shared" si="31"/>
        <v>Louisiana</v>
      </c>
      <c r="O39" s="37">
        <f t="shared" si="32"/>
        <v>-4741</v>
      </c>
      <c r="P39" s="37">
        <f t="shared" si="11"/>
        <v>4741</v>
      </c>
      <c r="Q39" s="37">
        <f t="shared" si="23"/>
        <v>4545914</v>
      </c>
      <c r="R39" s="87">
        <f t="shared" si="12"/>
        <v>-1.0429145821940317E-3</v>
      </c>
      <c r="S39" s="87"/>
      <c r="W39" t="str">
        <f t="shared" si="24"/>
        <v>Indiana</v>
      </c>
      <c r="X39" s="87">
        <f t="shared" si="33"/>
        <v>-1.6199305350246482E-3</v>
      </c>
      <c r="AC39" t="str">
        <f t="shared" si="14"/>
        <v>North Carolina</v>
      </c>
      <c r="AD39" s="37">
        <f t="shared" si="34"/>
        <v>511812</v>
      </c>
      <c r="AF39" s="105" t="str">
        <f t="shared" si="15"/>
        <v>Arkansas</v>
      </c>
      <c r="AG39" s="37">
        <f t="shared" si="35"/>
        <v>141915</v>
      </c>
      <c r="AO39" t="str">
        <f t="shared" si="16"/>
        <v>North Carolina</v>
      </c>
      <c r="AP39" s="37">
        <f t="shared" si="36"/>
        <v>1149080</v>
      </c>
      <c r="AQ39" s="37">
        <f t="shared" si="30"/>
        <v>9640490</v>
      </c>
      <c r="AR39" s="87">
        <f t="shared" si="17"/>
        <v>0.11919311155345838</v>
      </c>
      <c r="AT39" t="str">
        <f t="shared" si="26"/>
        <v>Mississippi</v>
      </c>
      <c r="AU39" s="87">
        <f t="shared" si="37"/>
        <v>0.11527884829371821</v>
      </c>
      <c r="BF39" t="str">
        <f t="shared" si="38"/>
        <v>North Carolina</v>
      </c>
      <c r="BG39" s="37">
        <f>INDEX('All data'!$B$11:$BE$61,$BC$5,MATCH(Analysis!$BF39,'All data'!$B$9:$BD$9,0))</f>
        <v>5133</v>
      </c>
      <c r="BH39" s="37"/>
      <c r="BI39" s="37"/>
      <c r="BJ39" s="37"/>
      <c r="BK39" s="37"/>
      <c r="BL39" s="37" t="str">
        <f t="shared" si="39"/>
        <v>North Carolina</v>
      </c>
      <c r="BM39" s="37">
        <f>INDEX('All data'!$A$10:$BD$62,MATCH(BF39,'All data'!$A$10:$A$62,0),MATCH($BC$4,'All data'!$A$9:$BD$9,0))</f>
        <v>4329</v>
      </c>
    </row>
    <row r="40" spans="5:65" x14ac:dyDescent="0.25">
      <c r="E40" s="82">
        <v>35</v>
      </c>
      <c r="G40" s="30" t="str">
        <f>'All data'!A101</f>
        <v>North Dakota</v>
      </c>
      <c r="H40" s="68">
        <f>INDEX('All data'!$E$11:$E$61,MATCH(Analysis!G40,'All data'!$A$11:$A$61,0))</f>
        <v>38213</v>
      </c>
      <c r="I40" s="68">
        <f>INDEX('All data'!$F$10:$BD$10,0,MATCH(Analysis!G40,'All data'!$F$9:$BE$9,0))</f>
        <v>23959</v>
      </c>
      <c r="J40" s="37">
        <f t="shared" si="10"/>
        <v>14254</v>
      </c>
      <c r="K40" s="68">
        <f>'All data'!B45</f>
        <v>689838</v>
      </c>
      <c r="L40" s="37">
        <f>'All data'!D45</f>
        <v>84294</v>
      </c>
      <c r="M40" s="37"/>
      <c r="N40" t="str">
        <f t="shared" si="31"/>
        <v>Kansas</v>
      </c>
      <c r="O40" s="37">
        <f t="shared" si="32"/>
        <v>-4850</v>
      </c>
      <c r="P40" s="37">
        <f t="shared" si="11"/>
        <v>4850</v>
      </c>
      <c r="Q40" s="37">
        <f t="shared" si="23"/>
        <v>2848708</v>
      </c>
      <c r="R40" s="87">
        <f t="shared" si="12"/>
        <v>-1.702526197841267E-3</v>
      </c>
      <c r="S40" s="87"/>
      <c r="T40" s="47"/>
      <c r="W40" t="str">
        <f t="shared" si="24"/>
        <v>Kansas</v>
      </c>
      <c r="X40" s="87">
        <f t="shared" si="33"/>
        <v>-1.702526197841267E-3</v>
      </c>
      <c r="AC40" t="str">
        <f t="shared" si="14"/>
        <v>North Dakota</v>
      </c>
      <c r="AD40" s="37">
        <f t="shared" si="34"/>
        <v>62172</v>
      </c>
      <c r="AF40" s="105" t="str">
        <f t="shared" si="15"/>
        <v>Mississippi</v>
      </c>
      <c r="AG40" s="37">
        <f t="shared" si="35"/>
        <v>140447</v>
      </c>
      <c r="AO40" t="str">
        <f t="shared" si="16"/>
        <v>North Dakota</v>
      </c>
      <c r="AP40" s="37">
        <f t="shared" si="36"/>
        <v>84294</v>
      </c>
      <c r="AQ40" s="37">
        <f t="shared" si="30"/>
        <v>689838</v>
      </c>
      <c r="AR40" s="87">
        <f t="shared" si="17"/>
        <v>0.12219390639541458</v>
      </c>
      <c r="AT40" t="str">
        <f t="shared" si="26"/>
        <v>Maine</v>
      </c>
      <c r="AU40" s="87">
        <f t="shared" si="37"/>
        <v>0.11511068071566587</v>
      </c>
      <c r="BF40" t="str">
        <f t="shared" si="38"/>
        <v>North Dakota</v>
      </c>
      <c r="BG40" s="37">
        <f>INDEX('All data'!$B$11:$BE$61,$BC$5,MATCH(Analysis!$BF40,'All data'!$B$9:$BD$9,0))</f>
        <v>228</v>
      </c>
      <c r="BH40" s="37"/>
      <c r="BI40" s="37"/>
      <c r="BJ40" s="37"/>
      <c r="BK40" s="37"/>
      <c r="BL40" s="37" t="str">
        <f t="shared" si="39"/>
        <v>North Dakota</v>
      </c>
      <c r="BM40" s="37">
        <f>INDEX('All data'!$A$10:$BD$62,MATCH(BF40,'All data'!$A$10:$A$62,0),MATCH($BC$4,'All data'!$A$9:$BD$9,0))</f>
        <v>83</v>
      </c>
    </row>
    <row r="41" spans="5:65" x14ac:dyDescent="0.25">
      <c r="E41" s="82">
        <v>36</v>
      </c>
      <c r="G41" s="30" t="str">
        <f>'All data'!A102</f>
        <v>Ohio</v>
      </c>
      <c r="H41" s="68">
        <f>INDEX('All data'!$E$11:$E$61,MATCH(Analysis!G41,'All data'!$A$11:$A$61,0))</f>
        <v>196391</v>
      </c>
      <c r="I41" s="68">
        <f>INDEX('All data'!$F$10:$BD$10,0,MATCH(Analysis!G41,'All data'!$F$9:$BE$9,0))</f>
        <v>199202</v>
      </c>
      <c r="J41" s="37">
        <f t="shared" si="10"/>
        <v>-2811</v>
      </c>
      <c r="K41" s="68">
        <f>'All data'!B46</f>
        <v>11414635</v>
      </c>
      <c r="L41" s="37">
        <f>'All data'!D46</f>
        <v>1440815</v>
      </c>
      <c r="M41" s="37"/>
      <c r="N41" t="str">
        <f t="shared" si="31"/>
        <v>Nebraska</v>
      </c>
      <c r="O41" s="37">
        <f t="shared" si="32"/>
        <v>-5550</v>
      </c>
      <c r="P41" s="37">
        <f t="shared" si="11"/>
        <v>5550</v>
      </c>
      <c r="Q41" s="37">
        <f t="shared" si="23"/>
        <v>1829420</v>
      </c>
      <c r="R41" s="87">
        <f t="shared" si="12"/>
        <v>-3.0337484011325995E-3</v>
      </c>
      <c r="S41" s="87"/>
      <c r="T41" s="47"/>
      <c r="W41" t="str">
        <f t="shared" si="24"/>
        <v>Pennsylvania</v>
      </c>
      <c r="X41" s="87">
        <f t="shared" si="33"/>
        <v>-1.7146365320510192E-3</v>
      </c>
      <c r="AC41" t="str">
        <f t="shared" si="14"/>
        <v>Ohio</v>
      </c>
      <c r="AD41" s="37">
        <f t="shared" si="34"/>
        <v>395593</v>
      </c>
      <c r="AF41" s="105" t="str">
        <f t="shared" si="15"/>
        <v>New Mexico</v>
      </c>
      <c r="AG41" s="37">
        <f t="shared" si="35"/>
        <v>118614</v>
      </c>
      <c r="AO41" t="str">
        <f t="shared" si="16"/>
        <v>Ohio</v>
      </c>
      <c r="AP41" s="37">
        <f t="shared" si="36"/>
        <v>1440815</v>
      </c>
      <c r="AQ41" s="37">
        <f t="shared" si="30"/>
        <v>11414635</v>
      </c>
      <c r="AR41" s="87">
        <f t="shared" si="17"/>
        <v>0.1262252362865742</v>
      </c>
      <c r="AT41" t="str">
        <f t="shared" si="26"/>
        <v>Illinois</v>
      </c>
      <c r="AU41" s="87">
        <f t="shared" si="37"/>
        <v>0.11325560098887877</v>
      </c>
      <c r="BF41" t="str">
        <f t="shared" si="38"/>
        <v>Ohio</v>
      </c>
      <c r="BG41" s="37">
        <f>INDEX('All data'!$B$11:$BE$61,$BC$5,MATCH(Analysis!$BF41,'All data'!$B$9:$BD$9,0))</f>
        <v>1411</v>
      </c>
      <c r="BH41" s="37"/>
      <c r="BI41" s="37"/>
      <c r="BJ41" s="37"/>
      <c r="BK41" s="37"/>
      <c r="BL41" s="37" t="str">
        <f t="shared" si="39"/>
        <v>Ohio</v>
      </c>
      <c r="BM41" s="37">
        <f>INDEX('All data'!$A$10:$BD$62,MATCH(BF41,'All data'!$A$10:$A$62,0),MATCH($BC$4,'All data'!$A$9:$BD$9,0))</f>
        <v>3705</v>
      </c>
    </row>
    <row r="42" spans="5:65" x14ac:dyDescent="0.25">
      <c r="E42" s="82">
        <v>37</v>
      </c>
      <c r="G42" s="30" t="str">
        <f>'All data'!A103</f>
        <v>Oklahoma</v>
      </c>
      <c r="H42" s="68">
        <f>INDEX('All data'!$E$11:$E$61,MATCH(Analysis!G42,'All data'!$A$11:$A$61,0))</f>
        <v>108972</v>
      </c>
      <c r="I42" s="68">
        <f>INDEX('All data'!$F$10:$BD$10,0,MATCH(Analysis!G42,'All data'!$F$9:$BE$9,0))</f>
        <v>102572</v>
      </c>
      <c r="J42" s="37">
        <f t="shared" si="10"/>
        <v>6400</v>
      </c>
      <c r="K42" s="68">
        <f>'All data'!B47</f>
        <v>3762311</v>
      </c>
      <c r="L42" s="37">
        <f>'All data'!D47</f>
        <v>531347</v>
      </c>
      <c r="M42" s="37"/>
      <c r="N42" t="str">
        <f t="shared" si="31"/>
        <v xml:space="preserve">District of Columbia </v>
      </c>
      <c r="O42" s="37">
        <f t="shared" si="32"/>
        <v>-5683</v>
      </c>
      <c r="P42" s="37">
        <f t="shared" si="11"/>
        <v>5683</v>
      </c>
      <c r="Q42" s="37">
        <f t="shared" si="23"/>
        <v>624847</v>
      </c>
      <c r="R42" s="87">
        <f t="shared" si="12"/>
        <v>-9.0950264624780151E-3</v>
      </c>
      <c r="S42" s="87"/>
      <c r="T42" s="47"/>
      <c r="W42" t="str">
        <f t="shared" si="24"/>
        <v>Connecticut</v>
      </c>
      <c r="X42" s="87">
        <f t="shared" si="33"/>
        <v>-1.8878756027236937E-3</v>
      </c>
      <c r="AC42" t="str">
        <f t="shared" si="14"/>
        <v>Oklahoma</v>
      </c>
      <c r="AD42" s="37">
        <f t="shared" si="34"/>
        <v>211544</v>
      </c>
      <c r="AF42" s="105" t="str">
        <f t="shared" si="15"/>
        <v>Alaska</v>
      </c>
      <c r="AG42" s="37">
        <f t="shared" si="35"/>
        <v>117483</v>
      </c>
      <c r="AO42" t="str">
        <f t="shared" si="16"/>
        <v>Oklahoma</v>
      </c>
      <c r="AP42" s="37">
        <f t="shared" si="36"/>
        <v>531347</v>
      </c>
      <c r="AQ42" s="37">
        <f t="shared" si="30"/>
        <v>3762311</v>
      </c>
      <c r="AR42" s="87">
        <f t="shared" si="17"/>
        <v>0.14122888830827648</v>
      </c>
      <c r="AT42" t="str">
        <f t="shared" si="26"/>
        <v>Virginia</v>
      </c>
      <c r="AU42" s="87">
        <f t="shared" si="37"/>
        <v>0.11319702737864561</v>
      </c>
      <c r="BF42" t="str">
        <f t="shared" si="38"/>
        <v>Oklahoma</v>
      </c>
      <c r="BG42" s="37">
        <f>INDEX('All data'!$B$11:$BE$61,$BC$5,MATCH(Analysis!$BF42,'All data'!$B$9:$BD$9,0))</f>
        <v>194</v>
      </c>
      <c r="BH42" s="37"/>
      <c r="BI42" s="37"/>
      <c r="BJ42" s="37"/>
      <c r="BK42" s="37"/>
      <c r="BL42" s="37" t="str">
        <f t="shared" si="39"/>
        <v>Oklahoma</v>
      </c>
      <c r="BM42" s="37">
        <f>INDEX('All data'!$A$10:$BD$62,MATCH(BF42,'All data'!$A$10:$A$62,0),MATCH($BC$4,'All data'!$A$9:$BD$9,0))</f>
        <v>1030</v>
      </c>
    </row>
    <row r="43" spans="5:65" x14ac:dyDescent="0.25">
      <c r="E43" s="82">
        <v>38</v>
      </c>
      <c r="G43" s="30" t="str">
        <f>'All data'!A104</f>
        <v>Oregon</v>
      </c>
      <c r="H43" s="68">
        <f>INDEX('All data'!$E$11:$E$61,MATCH(Analysis!G43,'All data'!$A$11:$A$61,0))</f>
        <v>118925</v>
      </c>
      <c r="I43" s="68">
        <f>INDEX('All data'!$F$10:$BD$10,0,MATCH(Analysis!G43,'All data'!$F$9:$BE$9,0))</f>
        <v>108182</v>
      </c>
      <c r="J43" s="37">
        <f t="shared" si="10"/>
        <v>10743</v>
      </c>
      <c r="K43" s="68">
        <f>'All data'!B48</f>
        <v>3857465</v>
      </c>
      <c r="L43" s="37">
        <f>'All data'!D48</f>
        <v>560673</v>
      </c>
      <c r="M43" s="37"/>
      <c r="N43" t="str">
        <f t="shared" si="31"/>
        <v>Hawaii</v>
      </c>
      <c r="O43" s="37">
        <f t="shared" si="32"/>
        <v>-6364</v>
      </c>
      <c r="P43" s="37">
        <f t="shared" si="11"/>
        <v>6364</v>
      </c>
      <c r="Q43" s="37">
        <f t="shared" si="23"/>
        <v>1374852</v>
      </c>
      <c r="R43" s="87">
        <f t="shared" si="12"/>
        <v>-4.6288618702231225E-3</v>
      </c>
      <c r="S43" s="87"/>
      <c r="T43" s="47"/>
      <c r="W43" t="str">
        <f t="shared" si="24"/>
        <v>Wyoming</v>
      </c>
      <c r="X43" s="87">
        <f t="shared" si="33"/>
        <v>-1.8938662603952021E-3</v>
      </c>
      <c r="AC43" t="str">
        <f t="shared" si="14"/>
        <v>Oregon</v>
      </c>
      <c r="AD43" s="37">
        <f t="shared" si="34"/>
        <v>227107</v>
      </c>
      <c r="AF43" s="105" t="str">
        <f t="shared" si="15"/>
        <v>Hawaii</v>
      </c>
      <c r="AG43" s="37">
        <f t="shared" si="35"/>
        <v>116654</v>
      </c>
      <c r="AO43" t="str">
        <f t="shared" si="16"/>
        <v>Oregon</v>
      </c>
      <c r="AP43" s="37">
        <f t="shared" si="36"/>
        <v>560673</v>
      </c>
      <c r="AQ43" s="37">
        <f t="shared" si="30"/>
        <v>3857465</v>
      </c>
      <c r="AR43" s="87">
        <f t="shared" si="17"/>
        <v>0.14534752745650317</v>
      </c>
      <c r="AT43" t="str">
        <f t="shared" si="26"/>
        <v>New Mexico</v>
      </c>
      <c r="AU43" s="87">
        <f t="shared" si="37"/>
        <v>0.10979498639955936</v>
      </c>
      <c r="BF43" t="str">
        <f t="shared" si="38"/>
        <v>Oregon</v>
      </c>
      <c r="BG43" s="37">
        <f>INDEX('All data'!$B$11:$BE$61,$BC$5,MATCH(Analysis!$BF43,'All data'!$B$9:$BD$9,0))</f>
        <v>200</v>
      </c>
      <c r="BH43" s="37"/>
      <c r="BI43" s="37"/>
      <c r="BJ43" s="37"/>
      <c r="BK43" s="37"/>
      <c r="BL43" s="37" t="str">
        <f t="shared" si="39"/>
        <v>Oregon</v>
      </c>
      <c r="BM43" s="37">
        <f>INDEX('All data'!$A$10:$BD$62,MATCH(BF43,'All data'!$A$10:$A$62,0),MATCH($BC$4,'All data'!$A$9:$BD$9,0))</f>
        <v>373</v>
      </c>
    </row>
    <row r="44" spans="5:65" x14ac:dyDescent="0.25">
      <c r="E44" s="82">
        <v>39</v>
      </c>
      <c r="G44" s="30" t="str">
        <f>'All data'!A105</f>
        <v>Pennsylvania</v>
      </c>
      <c r="H44" s="68">
        <f>INDEX('All data'!$E$11:$E$61,MATCH(Analysis!G44,'All data'!$A$11:$A$61,0))</f>
        <v>215500</v>
      </c>
      <c r="I44" s="68">
        <f>INDEX('All data'!$F$10:$BD$10,0,MATCH(Analysis!G44,'All data'!$F$9:$BE$9,0))</f>
        <v>237156</v>
      </c>
      <c r="J44" s="37">
        <f t="shared" si="10"/>
        <v>-21656</v>
      </c>
      <c r="K44" s="68">
        <f>'All data'!B49</f>
        <v>12630082</v>
      </c>
      <c r="L44" s="37">
        <f>'All data'!D49</f>
        <v>1252378</v>
      </c>
      <c r="M44" s="37"/>
      <c r="N44" t="str">
        <f t="shared" si="31"/>
        <v>Connecticut</v>
      </c>
      <c r="O44" s="37">
        <f t="shared" si="32"/>
        <v>-6712</v>
      </c>
      <c r="P44" s="37">
        <f t="shared" si="11"/>
        <v>6712</v>
      </c>
      <c r="Q44" s="37">
        <f t="shared" si="23"/>
        <v>3555319</v>
      </c>
      <c r="R44" s="87">
        <f t="shared" si="12"/>
        <v>-1.8878756027236937E-3</v>
      </c>
      <c r="S44" s="87"/>
      <c r="T44" s="47"/>
      <c r="W44" t="str">
        <f t="shared" si="24"/>
        <v>California</v>
      </c>
      <c r="X44" s="87">
        <f t="shared" si="33"/>
        <v>-1.9520802556364139E-3</v>
      </c>
      <c r="AC44" t="str">
        <f t="shared" si="14"/>
        <v>Pennsylvania</v>
      </c>
      <c r="AD44" s="37">
        <f t="shared" si="34"/>
        <v>452656</v>
      </c>
      <c r="AF44" s="105" t="str">
        <f t="shared" si="15"/>
        <v>Idaho</v>
      </c>
      <c r="AG44" s="37">
        <f t="shared" si="35"/>
        <v>114474</v>
      </c>
      <c r="AO44" t="str">
        <f t="shared" si="16"/>
        <v>Pennsylvania</v>
      </c>
      <c r="AP44" s="37">
        <f t="shared" si="36"/>
        <v>1252378</v>
      </c>
      <c r="AQ44" s="37">
        <f t="shared" si="30"/>
        <v>12630082</v>
      </c>
      <c r="AR44" s="87">
        <f t="shared" si="17"/>
        <v>9.9158342756602846E-2</v>
      </c>
      <c r="AT44" t="str">
        <f t="shared" si="26"/>
        <v xml:space="preserve">District of Columbia </v>
      </c>
      <c r="AU44" s="87">
        <f t="shared" si="37"/>
        <v>9.9211486972010751E-2</v>
      </c>
      <c r="BF44" t="str">
        <f t="shared" si="38"/>
        <v>Pennsylvania</v>
      </c>
      <c r="BG44" s="37">
        <f>INDEX('All data'!$B$11:$BE$61,$BC$5,MATCH(Analysis!$BF44,'All data'!$B$9:$BD$9,0))</f>
        <v>1837</v>
      </c>
      <c r="BH44" s="37"/>
      <c r="BI44" s="37"/>
      <c r="BJ44" s="37"/>
      <c r="BK44" s="37"/>
      <c r="BL44" s="37" t="str">
        <f t="shared" si="39"/>
        <v>Pennsylvania</v>
      </c>
      <c r="BM44" s="37">
        <f>INDEX('All data'!$A$10:$BD$62,MATCH(BF44,'All data'!$A$10:$A$62,0),MATCH($BC$4,'All data'!$A$9:$BD$9,0))</f>
        <v>1926</v>
      </c>
    </row>
    <row r="45" spans="5:65" x14ac:dyDescent="0.25">
      <c r="E45" s="82">
        <v>40</v>
      </c>
      <c r="G45" s="30" t="str">
        <f>'All data'!A106</f>
        <v>Rhode Island</v>
      </c>
      <c r="H45" s="68">
        <f>INDEX('All data'!$E$11:$E$61,MATCH(Analysis!G45,'All data'!$A$11:$A$61,0))</f>
        <v>33446</v>
      </c>
      <c r="I45" s="68">
        <f>INDEX('All data'!$F$10:$BD$10,0,MATCH(Analysis!G45,'All data'!$F$9:$BE$9,0))</f>
        <v>30498</v>
      </c>
      <c r="J45" s="37">
        <f t="shared" si="10"/>
        <v>2948</v>
      </c>
      <c r="K45" s="68">
        <f>'All data'!B50</f>
        <v>1040527</v>
      </c>
      <c r="L45" s="37">
        <f>'All data'!D50</f>
        <v>101165</v>
      </c>
      <c r="M45" s="37"/>
      <c r="N45" t="str">
        <f t="shared" si="31"/>
        <v>New Mexico</v>
      </c>
      <c r="O45" s="37">
        <f t="shared" si="32"/>
        <v>-9228</v>
      </c>
      <c r="P45" s="37">
        <f t="shared" si="11"/>
        <v>9228</v>
      </c>
      <c r="Q45" s="37">
        <f t="shared" si="23"/>
        <v>2060595</v>
      </c>
      <c r="R45" s="87">
        <f t="shared" si="12"/>
        <v>-4.4783181556783359E-3</v>
      </c>
      <c r="S45" s="87"/>
      <c r="T45" s="47"/>
      <c r="W45" t="str">
        <f t="shared" si="24"/>
        <v>Massachusetts</v>
      </c>
      <c r="X45" s="87">
        <f t="shared" si="33"/>
        <v>-2.367398555854969E-3</v>
      </c>
      <c r="AC45" t="str">
        <f t="shared" si="14"/>
        <v>Rhode Island</v>
      </c>
      <c r="AD45" s="37">
        <f t="shared" si="34"/>
        <v>63944</v>
      </c>
      <c r="AF45" s="105" t="str">
        <f t="shared" si="15"/>
        <v xml:space="preserve">District of Columbia </v>
      </c>
      <c r="AG45" s="37">
        <f t="shared" si="35"/>
        <v>113343</v>
      </c>
      <c r="AO45" t="str">
        <f t="shared" si="16"/>
        <v>Rhode Island</v>
      </c>
      <c r="AP45" s="37">
        <f t="shared" si="36"/>
        <v>101165</v>
      </c>
      <c r="AQ45" s="37">
        <f t="shared" si="30"/>
        <v>1040527</v>
      </c>
      <c r="AR45" s="87">
        <f t="shared" si="17"/>
        <v>9.722477167819768E-2</v>
      </c>
      <c r="AT45" t="str">
        <f t="shared" si="26"/>
        <v>Pennsylvania</v>
      </c>
      <c r="AU45" s="87">
        <f t="shared" si="37"/>
        <v>9.9158342756602846E-2</v>
      </c>
      <c r="BF45" t="str">
        <f t="shared" si="38"/>
        <v>Rhode Island</v>
      </c>
      <c r="BG45" s="37">
        <f>INDEX('All data'!$B$11:$BE$61,$BC$5,MATCH(Analysis!$BF45,'All data'!$B$9:$BD$9,0))</f>
        <v>0</v>
      </c>
      <c r="BH45" s="37"/>
      <c r="BI45" s="37"/>
      <c r="BJ45" s="37"/>
      <c r="BK45" s="37"/>
      <c r="BL45" s="37" t="str">
        <f t="shared" si="39"/>
        <v>Rhode Island</v>
      </c>
      <c r="BM45" s="37">
        <f>INDEX('All data'!$A$10:$BD$62,MATCH(BF45,'All data'!$A$10:$A$62,0),MATCH($BC$4,'All data'!$A$9:$BD$9,0))</f>
        <v>20</v>
      </c>
    </row>
    <row r="46" spans="5:65" x14ac:dyDescent="0.25">
      <c r="E46" s="82">
        <v>41</v>
      </c>
      <c r="G46" s="30" t="str">
        <f>'All data'!A107</f>
        <v>South Carolina</v>
      </c>
      <c r="H46" s="68">
        <f>INDEX('All data'!$E$11:$E$61,MATCH(Analysis!G46,'All data'!$A$11:$A$61,0))</f>
        <v>156705</v>
      </c>
      <c r="I46" s="68">
        <f>INDEX('All data'!$F$10:$BD$10,0,MATCH(Analysis!G46,'All data'!$F$9:$BE$9,0))</f>
        <v>127418</v>
      </c>
      <c r="J46" s="37">
        <f t="shared" si="10"/>
        <v>29287</v>
      </c>
      <c r="K46" s="68">
        <f>'All data'!B51</f>
        <v>4668886</v>
      </c>
      <c r="L46" s="37">
        <f>'All data'!D51</f>
        <v>564350</v>
      </c>
      <c r="M46" s="37"/>
      <c r="N46" t="str">
        <f t="shared" si="31"/>
        <v>Indiana</v>
      </c>
      <c r="O46" s="37">
        <f t="shared" si="32"/>
        <v>-10460</v>
      </c>
      <c r="P46" s="37">
        <f t="shared" si="11"/>
        <v>10460</v>
      </c>
      <c r="Q46" s="37">
        <f t="shared" si="23"/>
        <v>6457067</v>
      </c>
      <c r="R46" s="87">
        <f t="shared" si="12"/>
        <v>-1.6199305350246482E-3</v>
      </c>
      <c r="S46" s="87"/>
      <c r="T46" s="47"/>
      <c r="W46" t="str">
        <f t="shared" si="24"/>
        <v>Minnesota</v>
      </c>
      <c r="X46" s="87">
        <f t="shared" si="33"/>
        <v>-2.804018943307794E-3</v>
      </c>
      <c r="AC46" t="str">
        <f t="shared" si="14"/>
        <v>South Carolina</v>
      </c>
      <c r="AD46" s="37">
        <f t="shared" si="34"/>
        <v>284123</v>
      </c>
      <c r="AF46" s="105" t="str">
        <f t="shared" si="15"/>
        <v>West Virginia</v>
      </c>
      <c r="AG46" s="37">
        <f t="shared" si="35"/>
        <v>94550</v>
      </c>
      <c r="AO46" t="str">
        <f t="shared" si="16"/>
        <v>South Carolina</v>
      </c>
      <c r="AP46" s="37">
        <f t="shared" si="36"/>
        <v>564350</v>
      </c>
      <c r="AQ46" s="37">
        <f t="shared" si="30"/>
        <v>4668886</v>
      </c>
      <c r="AR46" s="87">
        <f t="shared" si="17"/>
        <v>0.12087465832320601</v>
      </c>
      <c r="AT46" t="str">
        <f t="shared" si="26"/>
        <v>Vermont</v>
      </c>
      <c r="AU46" s="87">
        <f t="shared" si="37"/>
        <v>9.8741744917965127E-2</v>
      </c>
      <c r="BF46" t="str">
        <f t="shared" si="38"/>
        <v>South Carolina</v>
      </c>
      <c r="BG46" s="37">
        <f>INDEX('All data'!$B$11:$BE$61,$BC$5,MATCH(Analysis!$BF46,'All data'!$B$9:$BD$9,0))</f>
        <v>2811</v>
      </c>
      <c r="BH46" s="37"/>
      <c r="BI46" s="37"/>
      <c r="BJ46" s="37"/>
      <c r="BK46" s="37"/>
      <c r="BL46" s="37" t="str">
        <f t="shared" si="39"/>
        <v>South Carolina</v>
      </c>
      <c r="BM46" s="37">
        <f>INDEX('All data'!$A$10:$BD$62,MATCH(BF46,'All data'!$A$10:$A$62,0),MATCH($BC$4,'All data'!$A$9:$BD$9,0))</f>
        <v>1665</v>
      </c>
    </row>
    <row r="47" spans="5:65" x14ac:dyDescent="0.25">
      <c r="E47" s="82">
        <v>42</v>
      </c>
      <c r="G47" s="30" t="str">
        <f>'All data'!A108</f>
        <v>South Dakota</v>
      </c>
      <c r="H47" s="68">
        <f>INDEX('All data'!$E$11:$E$61,MATCH(Analysis!G47,'All data'!$A$11:$A$61,0))</f>
        <v>26051</v>
      </c>
      <c r="I47" s="68">
        <f>INDEX('All data'!$F$10:$BD$10,0,MATCH(Analysis!G47,'All data'!$F$9:$BE$9,0))</f>
        <v>22534</v>
      </c>
      <c r="J47" s="37">
        <f t="shared" si="10"/>
        <v>3517</v>
      </c>
      <c r="K47" s="68">
        <f>'All data'!B52</f>
        <v>821669</v>
      </c>
      <c r="L47" s="37">
        <f>'All data'!D52</f>
        <v>115606</v>
      </c>
      <c r="M47" s="37"/>
      <c r="N47" t="str">
        <f t="shared" si="31"/>
        <v>Maine</v>
      </c>
      <c r="O47" s="37">
        <f t="shared" si="32"/>
        <v>-11051</v>
      </c>
      <c r="P47" s="37">
        <f t="shared" si="11"/>
        <v>11051</v>
      </c>
      <c r="Q47" s="37">
        <f t="shared" si="23"/>
        <v>1315586</v>
      </c>
      <c r="R47" s="87">
        <f t="shared" si="12"/>
        <v>-8.4000589851214585E-3</v>
      </c>
      <c r="S47" s="87"/>
      <c r="T47" s="47"/>
      <c r="W47" t="str">
        <f t="shared" si="24"/>
        <v>Nebraska</v>
      </c>
      <c r="X47" s="87">
        <f t="shared" si="33"/>
        <v>-3.0337484011325995E-3</v>
      </c>
      <c r="AC47" t="str">
        <f t="shared" si="14"/>
        <v>South Dakota</v>
      </c>
      <c r="AD47" s="37">
        <f t="shared" si="34"/>
        <v>48585</v>
      </c>
      <c r="AF47" s="105" t="str">
        <f t="shared" si="15"/>
        <v>Nebraska</v>
      </c>
      <c r="AG47" s="37">
        <f t="shared" si="35"/>
        <v>92082</v>
      </c>
      <c r="AO47" t="str">
        <f t="shared" si="16"/>
        <v>South Dakota</v>
      </c>
      <c r="AP47" s="37">
        <f t="shared" si="36"/>
        <v>115606</v>
      </c>
      <c r="AQ47" s="37">
        <f t="shared" si="30"/>
        <v>821669</v>
      </c>
      <c r="AR47" s="87">
        <f t="shared" si="17"/>
        <v>0.14069655785967342</v>
      </c>
      <c r="AT47" t="str">
        <f t="shared" si="26"/>
        <v>Hawaii</v>
      </c>
      <c r="AU47" s="87">
        <f t="shared" si="37"/>
        <v>9.8066555527431321E-2</v>
      </c>
      <c r="BF47" t="str">
        <f t="shared" si="38"/>
        <v>South Dakota</v>
      </c>
      <c r="BG47" s="37">
        <f>INDEX('All data'!$B$11:$BE$61,$BC$5,MATCH(Analysis!$BF47,'All data'!$B$9:$BD$9,0))</f>
        <v>518</v>
      </c>
      <c r="BH47" s="37"/>
      <c r="BI47" s="37"/>
      <c r="BJ47" s="37"/>
      <c r="BK47" s="37"/>
      <c r="BL47" s="37" t="str">
        <f t="shared" si="39"/>
        <v>South Dakota</v>
      </c>
      <c r="BM47" s="37">
        <f>INDEX('All data'!$A$10:$BD$62,MATCH(BF47,'All data'!$A$10:$A$62,0),MATCH($BC$4,'All data'!$A$9:$BD$9,0))</f>
        <v>0</v>
      </c>
    </row>
    <row r="48" spans="5:65" x14ac:dyDescent="0.25">
      <c r="E48" s="82">
        <v>43</v>
      </c>
      <c r="G48" s="30" t="str">
        <f>'All data'!A109</f>
        <v>Tennessee</v>
      </c>
      <c r="H48" s="68">
        <f>INDEX('All data'!$E$11:$E$61,MATCH(Analysis!G48,'All data'!$A$11:$A$61,0))</f>
        <v>177098</v>
      </c>
      <c r="I48" s="68">
        <f>INDEX('All data'!$F$10:$BD$10,0,MATCH(Analysis!G48,'All data'!$F$9:$BE$9,0))</f>
        <v>163843</v>
      </c>
      <c r="J48" s="37">
        <f t="shared" si="10"/>
        <v>13255</v>
      </c>
      <c r="K48" s="68">
        <f>'All data'!B53</f>
        <v>6378278</v>
      </c>
      <c r="L48" s="37">
        <f>'All data'!D53</f>
        <v>783077</v>
      </c>
      <c r="M48" s="37"/>
      <c r="N48" t="str">
        <f t="shared" si="31"/>
        <v>Minnesota</v>
      </c>
      <c r="O48" s="37">
        <f t="shared" si="32"/>
        <v>-14904</v>
      </c>
      <c r="P48" s="37">
        <f t="shared" si="11"/>
        <v>14904</v>
      </c>
      <c r="Q48" s="37">
        <f t="shared" si="23"/>
        <v>5315228</v>
      </c>
      <c r="R48" s="87">
        <f t="shared" si="12"/>
        <v>-2.804018943307794E-3</v>
      </c>
      <c r="S48" s="87"/>
      <c r="T48" s="47"/>
      <c r="W48" t="str">
        <f t="shared" si="24"/>
        <v>Michigan</v>
      </c>
      <c r="X48" s="87">
        <f t="shared" si="33"/>
        <v>-4.2695659465506628E-3</v>
      </c>
      <c r="AC48" t="str">
        <f t="shared" si="14"/>
        <v>Tennessee</v>
      </c>
      <c r="AD48" s="37">
        <f t="shared" si="34"/>
        <v>340941</v>
      </c>
      <c r="AF48" s="105" t="str">
        <f t="shared" si="15"/>
        <v>New Hampshire</v>
      </c>
      <c r="AG48" s="37">
        <f t="shared" si="35"/>
        <v>89180</v>
      </c>
      <c r="AO48" t="str">
        <f t="shared" si="16"/>
        <v>Tennessee</v>
      </c>
      <c r="AP48" s="37">
        <f t="shared" si="36"/>
        <v>783077</v>
      </c>
      <c r="AQ48" s="37">
        <f t="shared" si="30"/>
        <v>6378278</v>
      </c>
      <c r="AR48" s="87">
        <f t="shared" si="17"/>
        <v>0.12277247871604216</v>
      </c>
      <c r="AT48" t="str">
        <f t="shared" si="26"/>
        <v>Rhode Island</v>
      </c>
      <c r="AU48" s="87">
        <f t="shared" si="37"/>
        <v>9.722477167819768E-2</v>
      </c>
      <c r="BF48" t="str">
        <f t="shared" si="38"/>
        <v>Tennessee</v>
      </c>
      <c r="BG48" s="37">
        <f>INDEX('All data'!$B$11:$BE$61,$BC$5,MATCH(Analysis!$BF48,'All data'!$B$9:$BD$9,0))</f>
        <v>10539</v>
      </c>
      <c r="BH48" s="37"/>
      <c r="BI48" s="37"/>
      <c r="BJ48" s="37"/>
      <c r="BK48" s="37"/>
      <c r="BL48" s="37" t="str">
        <f t="shared" si="39"/>
        <v>Tennessee</v>
      </c>
      <c r="BM48" s="37">
        <f>INDEX('All data'!$A$10:$BD$62,MATCH(BF48,'All data'!$A$10:$A$62,0),MATCH($BC$4,'All data'!$A$9:$BD$9,0))</f>
        <v>12116</v>
      </c>
    </row>
    <row r="49" spans="5:65" x14ac:dyDescent="0.25">
      <c r="E49" s="82">
        <v>44</v>
      </c>
      <c r="G49" s="30" t="str">
        <f>'All data'!A110</f>
        <v>Texas</v>
      </c>
      <c r="H49" s="68">
        <f>INDEX('All data'!$E$11:$E$61,MATCH(Analysis!G49,'All data'!$A$11:$A$61,0))</f>
        <v>507752</v>
      </c>
      <c r="I49" s="68">
        <f>INDEX('All data'!$F$10:$BD$10,0,MATCH(Analysis!G49,'All data'!$F$9:$BE$9,0))</f>
        <v>402187</v>
      </c>
      <c r="J49" s="37">
        <f t="shared" si="10"/>
        <v>105565</v>
      </c>
      <c r="K49" s="68">
        <f>'All data'!B54</f>
        <v>25711791</v>
      </c>
      <c r="L49" s="37">
        <f>'All data'!D54</f>
        <v>3656070</v>
      </c>
      <c r="M49" s="37"/>
      <c r="N49" t="str">
        <f t="shared" si="31"/>
        <v>Massachusetts</v>
      </c>
      <c r="O49" s="37">
        <f t="shared" si="32"/>
        <v>-15579</v>
      </c>
      <c r="P49" s="37">
        <f t="shared" si="11"/>
        <v>15579</v>
      </c>
      <c r="Q49" s="37">
        <f t="shared" si="23"/>
        <v>6580641</v>
      </c>
      <c r="R49" s="87">
        <f t="shared" si="12"/>
        <v>-2.367398555854969E-3</v>
      </c>
      <c r="S49" s="87"/>
      <c r="T49" s="47"/>
      <c r="W49" t="str">
        <f t="shared" si="24"/>
        <v>New Mexico</v>
      </c>
      <c r="X49" s="87">
        <f t="shared" si="33"/>
        <v>-4.4783181556783359E-3</v>
      </c>
      <c r="AC49" t="str">
        <f t="shared" si="14"/>
        <v>Texas</v>
      </c>
      <c r="AD49" s="37">
        <f t="shared" si="34"/>
        <v>909939</v>
      </c>
      <c r="AF49" s="105" t="str">
        <f t="shared" si="15"/>
        <v>Montana</v>
      </c>
      <c r="AG49" s="37">
        <f t="shared" si="35"/>
        <v>71522</v>
      </c>
      <c r="AO49" t="str">
        <f t="shared" si="16"/>
        <v>Texas</v>
      </c>
      <c r="AP49" s="37">
        <f t="shared" si="36"/>
        <v>3656070</v>
      </c>
      <c r="AQ49" s="37">
        <f t="shared" si="30"/>
        <v>25711791</v>
      </c>
      <c r="AR49" s="87">
        <f t="shared" si="17"/>
        <v>0.14219429521654092</v>
      </c>
      <c r="AT49" t="str">
        <f t="shared" si="26"/>
        <v>New Hampshire</v>
      </c>
      <c r="AU49" s="87">
        <f t="shared" si="37"/>
        <v>9.5568066984264469E-2</v>
      </c>
      <c r="BF49" t="str">
        <f t="shared" si="38"/>
        <v>Texas</v>
      </c>
      <c r="BG49" s="37">
        <f>INDEX('All data'!$B$11:$BE$61,$BC$5,MATCH(Analysis!$BF49,'All data'!$B$9:$BD$9,0))</f>
        <v>7468</v>
      </c>
      <c r="BH49" s="37"/>
      <c r="BI49" s="37"/>
      <c r="BJ49" s="37"/>
      <c r="BK49" s="37"/>
      <c r="BL49" s="37" t="str">
        <f t="shared" si="39"/>
        <v>Texas</v>
      </c>
      <c r="BM49" s="37">
        <f>INDEX('All data'!$A$10:$BD$62,MATCH(BF49,'All data'!$A$10:$A$62,0),MATCH($BC$4,'All data'!$A$9:$BD$9,0))</f>
        <v>9993</v>
      </c>
    </row>
    <row r="50" spans="5:65" x14ac:dyDescent="0.25">
      <c r="E50" s="82">
        <v>45</v>
      </c>
      <c r="G50" s="30" t="str">
        <f>'All data'!A111</f>
        <v>Utah</v>
      </c>
      <c r="H50" s="68">
        <f>INDEX('All data'!$E$11:$E$61,MATCH(Analysis!G50,'All data'!$A$11:$A$61,0))</f>
        <v>87870</v>
      </c>
      <c r="I50" s="68">
        <f>INDEX('All data'!$F$10:$BD$10,0,MATCH(Analysis!G50,'All data'!$F$9:$BE$9,0))</f>
        <v>82165</v>
      </c>
      <c r="J50" s="37">
        <f t="shared" si="10"/>
        <v>5705</v>
      </c>
      <c r="K50" s="68">
        <f>'All data'!B55</f>
        <v>2805440</v>
      </c>
      <c r="L50" s="37">
        <f>'All data'!D55</f>
        <v>373980</v>
      </c>
      <c r="M50" s="37"/>
      <c r="N50" t="str">
        <f t="shared" si="31"/>
        <v>Pennsylvania</v>
      </c>
      <c r="O50" s="37">
        <f t="shared" si="32"/>
        <v>-21656</v>
      </c>
      <c r="P50" s="37">
        <f t="shared" si="11"/>
        <v>21656</v>
      </c>
      <c r="Q50" s="37">
        <f t="shared" si="23"/>
        <v>12630082</v>
      </c>
      <c r="R50" s="87">
        <f t="shared" si="12"/>
        <v>-1.7146365320510192E-3</v>
      </c>
      <c r="S50" s="87"/>
      <c r="T50" s="47"/>
      <c r="W50" t="str">
        <f t="shared" si="24"/>
        <v>Hawaii</v>
      </c>
      <c r="X50" s="87">
        <f t="shared" si="33"/>
        <v>-4.6288618702231225E-3</v>
      </c>
      <c r="AC50" t="str">
        <f t="shared" si="14"/>
        <v>Utah</v>
      </c>
      <c r="AD50" s="37">
        <f t="shared" si="34"/>
        <v>170035</v>
      </c>
      <c r="AF50" s="105" t="str">
        <f t="shared" si="15"/>
        <v>Maine</v>
      </c>
      <c r="AG50" s="37">
        <f t="shared" si="35"/>
        <v>66097</v>
      </c>
      <c r="AO50" t="str">
        <f t="shared" si="16"/>
        <v>Utah</v>
      </c>
      <c r="AP50" s="37">
        <f t="shared" si="36"/>
        <v>373980</v>
      </c>
      <c r="AQ50" s="37">
        <f t="shared" si="30"/>
        <v>2805440</v>
      </c>
      <c r="AR50" s="87">
        <f t="shared" si="17"/>
        <v>0.13330529257442683</v>
      </c>
      <c r="AT50" t="str">
        <f t="shared" si="26"/>
        <v>Massachusetts</v>
      </c>
      <c r="AU50" s="87">
        <f t="shared" si="37"/>
        <v>9.5185256269108134E-2</v>
      </c>
      <c r="BF50" t="str">
        <f t="shared" si="38"/>
        <v>Utah</v>
      </c>
      <c r="BG50" s="37">
        <f>INDEX('All data'!$B$11:$BE$61,$BC$5,MATCH(Analysis!$BF50,'All data'!$B$9:$BD$9,0))</f>
        <v>579</v>
      </c>
      <c r="BH50" s="37"/>
      <c r="BI50" s="37"/>
      <c r="BJ50" s="37"/>
      <c r="BK50" s="37"/>
      <c r="BL50" s="37" t="str">
        <f t="shared" si="39"/>
        <v>Utah</v>
      </c>
      <c r="BM50" s="37">
        <f>INDEX('All data'!$A$10:$BD$62,MATCH(BF50,'All data'!$A$10:$A$62,0),MATCH($BC$4,'All data'!$A$9:$BD$9,0))</f>
        <v>126</v>
      </c>
    </row>
    <row r="51" spans="5:65" x14ac:dyDescent="0.25">
      <c r="E51" s="82">
        <v>46</v>
      </c>
      <c r="G51" s="30" t="str">
        <f>'All data'!A112</f>
        <v>Vermont</v>
      </c>
      <c r="H51" s="68">
        <f>INDEX('All data'!$E$11:$E$61,MATCH(Analysis!G51,'All data'!$A$11:$A$61,0))</f>
        <v>24431</v>
      </c>
      <c r="I51" s="68">
        <f>INDEX('All data'!$F$10:$BD$10,0,MATCH(Analysis!G51,'All data'!$F$9:$BE$9,0))</f>
        <v>20056</v>
      </c>
      <c r="J51" s="37">
        <f t="shared" si="10"/>
        <v>4375</v>
      </c>
      <c r="K51" s="68">
        <f>'All data'!B56</f>
        <v>620224</v>
      </c>
      <c r="L51" s="37">
        <f>'All data'!D56</f>
        <v>61242</v>
      </c>
      <c r="M51" s="37"/>
      <c r="N51" t="str">
        <f t="shared" si="31"/>
        <v>Michigan</v>
      </c>
      <c r="O51" s="37">
        <f t="shared" si="32"/>
        <v>-41752</v>
      </c>
      <c r="P51" s="37">
        <f t="shared" si="11"/>
        <v>41752</v>
      </c>
      <c r="Q51" s="37">
        <f t="shared" si="23"/>
        <v>9778980</v>
      </c>
      <c r="R51" s="87">
        <f t="shared" si="12"/>
        <v>-4.2695659465506628E-3</v>
      </c>
      <c r="S51" s="87"/>
      <c r="T51" s="47"/>
      <c r="W51" t="str">
        <f t="shared" si="24"/>
        <v>Illinois</v>
      </c>
      <c r="X51" s="87">
        <f t="shared" si="33"/>
        <v>-5.4379059244946942E-3</v>
      </c>
      <c r="AC51" t="str">
        <f t="shared" si="14"/>
        <v>Vermont</v>
      </c>
      <c r="AD51" s="37">
        <f t="shared" si="34"/>
        <v>44487</v>
      </c>
      <c r="AF51" s="105" t="str">
        <f t="shared" si="15"/>
        <v>Rhode Island</v>
      </c>
      <c r="AG51" s="37">
        <f t="shared" si="35"/>
        <v>63944</v>
      </c>
      <c r="AO51" t="str">
        <f t="shared" si="16"/>
        <v>Vermont</v>
      </c>
      <c r="AP51" s="37">
        <f t="shared" si="36"/>
        <v>61242</v>
      </c>
      <c r="AQ51" s="37">
        <f t="shared" si="30"/>
        <v>620224</v>
      </c>
      <c r="AR51" s="87">
        <f t="shared" si="17"/>
        <v>9.8741744917965127E-2</v>
      </c>
      <c r="AT51" t="str">
        <f t="shared" si="26"/>
        <v>Delaware</v>
      </c>
      <c r="AU51" s="87">
        <f t="shared" si="37"/>
        <v>9.4865736573657364E-2</v>
      </c>
      <c r="BF51" t="str">
        <f t="shared" si="38"/>
        <v>Vermont</v>
      </c>
      <c r="BG51" s="37">
        <f>INDEX('All data'!$B$11:$BE$61,$BC$5,MATCH(Analysis!$BF51,'All data'!$B$9:$BD$9,0))</f>
        <v>0</v>
      </c>
      <c r="BH51" s="37"/>
      <c r="BI51" s="37"/>
      <c r="BJ51" s="37"/>
      <c r="BK51" s="37"/>
      <c r="BL51" s="37" t="str">
        <f t="shared" si="39"/>
        <v>Vermont</v>
      </c>
      <c r="BM51" s="37">
        <f>INDEX('All data'!$A$10:$BD$62,MATCH(BF51,'All data'!$A$10:$A$62,0),MATCH($BC$4,'All data'!$A$9:$BD$9,0))</f>
        <v>16</v>
      </c>
    </row>
    <row r="52" spans="5:65" x14ac:dyDescent="0.25">
      <c r="E52" s="82">
        <v>47</v>
      </c>
      <c r="G52" s="30" t="str">
        <f>'All data'!A113</f>
        <v>Virginia</v>
      </c>
      <c r="H52" s="68">
        <f>INDEX('All data'!$E$11:$E$61,MATCH(Analysis!G52,'All data'!$A$11:$A$61,0))</f>
        <v>250653</v>
      </c>
      <c r="I52" s="68">
        <f>INDEX('All data'!$F$10:$BD$10,0,MATCH(Analysis!G52,'All data'!$F$9:$BE$9,0))</f>
        <v>238540</v>
      </c>
      <c r="J52" s="37">
        <f t="shared" si="10"/>
        <v>12113</v>
      </c>
      <c r="K52" s="68">
        <f>'All data'!B57</f>
        <v>8085389</v>
      </c>
      <c r="L52" s="37">
        <f>'All data'!D57</f>
        <v>915242</v>
      </c>
      <c r="M52" s="37"/>
      <c r="N52" t="str">
        <f t="shared" si="31"/>
        <v>Alaska</v>
      </c>
      <c r="O52" s="37">
        <f t="shared" si="32"/>
        <v>-50653</v>
      </c>
      <c r="P52" s="37">
        <f t="shared" si="11"/>
        <v>50653</v>
      </c>
      <c r="Q52" s="37">
        <f t="shared" si="23"/>
        <v>721186</v>
      </c>
      <c r="R52" s="87">
        <f t="shared" si="12"/>
        <v>-7.023569509114154E-2</v>
      </c>
      <c r="S52" s="87"/>
      <c r="T52" s="47"/>
      <c r="W52" t="str">
        <f t="shared" si="24"/>
        <v>New York</v>
      </c>
      <c r="X52" s="87">
        <f t="shared" si="33"/>
        <v>-7.0178754787645591E-3</v>
      </c>
      <c r="AC52" t="str">
        <f t="shared" si="14"/>
        <v>Virginia</v>
      </c>
      <c r="AD52" s="37">
        <f t="shared" si="34"/>
        <v>489193</v>
      </c>
      <c r="AF52" s="105" t="str">
        <f t="shared" si="15"/>
        <v>Wyoming</v>
      </c>
      <c r="AG52" s="37">
        <f t="shared" si="35"/>
        <v>63377</v>
      </c>
      <c r="AO52" t="str">
        <f t="shared" si="16"/>
        <v>Virginia</v>
      </c>
      <c r="AP52" s="37">
        <f t="shared" si="36"/>
        <v>915242</v>
      </c>
      <c r="AQ52" s="37">
        <f t="shared" si="30"/>
        <v>8085389</v>
      </c>
      <c r="AR52" s="87">
        <f t="shared" si="17"/>
        <v>0.11319702737864561</v>
      </c>
      <c r="AT52" t="str">
        <f t="shared" si="26"/>
        <v>West Virginia</v>
      </c>
      <c r="AU52" s="87">
        <f t="shared" si="37"/>
        <v>9.4753901730486451E-2</v>
      </c>
      <c r="BF52" t="str">
        <f t="shared" si="38"/>
        <v>Virginia</v>
      </c>
      <c r="BG52" s="37">
        <f>INDEX('All data'!$B$11:$BE$61,$BC$5,MATCH(Analysis!$BF52,'All data'!$B$9:$BD$9,0))</f>
        <v>3170</v>
      </c>
      <c r="BH52" s="37"/>
      <c r="BI52" s="37"/>
      <c r="BJ52" s="37"/>
      <c r="BK52" s="37"/>
      <c r="BL52" s="37" t="str">
        <f t="shared" si="39"/>
        <v>Virginia</v>
      </c>
      <c r="BM52" s="37">
        <f>INDEX('All data'!$A$10:$BD$62,MATCH(BF52,'All data'!$A$10:$A$62,0),MATCH($BC$4,'All data'!$A$9:$BD$9,0))</f>
        <v>2515</v>
      </c>
    </row>
    <row r="53" spans="5:65" x14ac:dyDescent="0.25">
      <c r="E53" s="82">
        <v>48</v>
      </c>
      <c r="G53" s="30" t="str">
        <f>'All data'!A114</f>
        <v>Washington</v>
      </c>
      <c r="H53" s="68">
        <f>INDEX('All data'!$E$11:$E$61,MATCH(Analysis!G53,'All data'!$A$11:$A$61,0))</f>
        <v>215494</v>
      </c>
      <c r="I53" s="68">
        <f>INDEX('All data'!$F$10:$BD$10,0,MATCH(Analysis!G53,'All data'!$F$9:$BE$9,0))</f>
        <v>180462</v>
      </c>
      <c r="J53" s="37">
        <f t="shared" si="10"/>
        <v>35032</v>
      </c>
      <c r="K53" s="68">
        <f>'All data'!B58</f>
        <v>6815763</v>
      </c>
      <c r="L53" s="37">
        <f>'All data'!D58</f>
        <v>904695</v>
      </c>
      <c r="M53" s="37"/>
      <c r="N53" t="str">
        <f t="shared" si="31"/>
        <v>Illinois</v>
      </c>
      <c r="O53" s="37">
        <f t="shared" si="32"/>
        <v>-69198</v>
      </c>
      <c r="P53" s="37">
        <f t="shared" si="11"/>
        <v>69198</v>
      </c>
      <c r="Q53" s="37">
        <f t="shared" si="23"/>
        <v>12725119</v>
      </c>
      <c r="R53" s="87">
        <f t="shared" si="12"/>
        <v>-5.4379059244946942E-3</v>
      </c>
      <c r="S53" s="87"/>
      <c r="T53" s="47"/>
      <c r="W53" t="str">
        <f t="shared" si="24"/>
        <v>Maine</v>
      </c>
      <c r="X53" s="87">
        <f t="shared" si="33"/>
        <v>-8.4000589851214585E-3</v>
      </c>
      <c r="AC53" t="str">
        <f t="shared" si="14"/>
        <v>Washington</v>
      </c>
      <c r="AD53" s="37">
        <f t="shared" si="34"/>
        <v>395956</v>
      </c>
      <c r="AF53" s="105" t="str">
        <f t="shared" si="15"/>
        <v>North Dakota</v>
      </c>
      <c r="AG53" s="37">
        <f t="shared" si="35"/>
        <v>62172</v>
      </c>
      <c r="AO53" t="str">
        <f t="shared" si="16"/>
        <v>Washington</v>
      </c>
      <c r="AP53" s="37">
        <f t="shared" si="36"/>
        <v>904695</v>
      </c>
      <c r="AQ53" s="37">
        <f t="shared" si="30"/>
        <v>6815763</v>
      </c>
      <c r="AR53" s="87">
        <f t="shared" si="17"/>
        <v>0.13273568931314073</v>
      </c>
      <c r="AT53" t="str">
        <f t="shared" si="26"/>
        <v>Maryland</v>
      </c>
      <c r="AU53" s="87">
        <f t="shared" si="37"/>
        <v>9.4554396548285624E-2</v>
      </c>
      <c r="BF53" t="str">
        <f t="shared" si="38"/>
        <v>Washington</v>
      </c>
      <c r="BG53" s="37">
        <f>INDEX('All data'!$B$11:$BE$61,$BC$5,MATCH(Analysis!$BF53,'All data'!$B$9:$BD$9,0))</f>
        <v>1034</v>
      </c>
      <c r="BH53" s="37"/>
      <c r="BI53" s="37"/>
      <c r="BJ53" s="37"/>
      <c r="BK53" s="37"/>
      <c r="BL53" s="37" t="str">
        <f t="shared" si="39"/>
        <v>Washington</v>
      </c>
      <c r="BM53" s="37">
        <f>INDEX('All data'!$A$10:$BD$62,MATCH(BF53,'All data'!$A$10:$A$62,0),MATCH($BC$4,'All data'!$A$9:$BD$9,0))</f>
        <v>1507</v>
      </c>
    </row>
    <row r="54" spans="5:65" x14ac:dyDescent="0.25">
      <c r="E54" s="82">
        <v>49</v>
      </c>
      <c r="G54" s="30" t="str">
        <f>'All data'!A115</f>
        <v>West Virginia</v>
      </c>
      <c r="H54" s="68">
        <f>INDEX('All data'!$E$11:$E$61,MATCH(Analysis!G54,'All data'!$A$11:$A$61,0))</f>
        <v>47125</v>
      </c>
      <c r="I54" s="68">
        <f>INDEX('All data'!$F$10:$BD$10,0,MATCH(Analysis!G54,'All data'!$F$9:$BE$9,0))</f>
        <v>47425</v>
      </c>
      <c r="J54" s="37">
        <f t="shared" si="10"/>
        <v>-300</v>
      </c>
      <c r="K54" s="68">
        <f>'All data'!B59</f>
        <v>1837518</v>
      </c>
      <c r="L54" s="37">
        <f>'All data'!D59</f>
        <v>174112</v>
      </c>
      <c r="M54" s="37"/>
      <c r="N54" t="str">
        <f t="shared" si="31"/>
        <v>California</v>
      </c>
      <c r="O54" s="37">
        <f t="shared" si="32"/>
        <v>-73345</v>
      </c>
      <c r="P54" s="37">
        <f t="shared" si="11"/>
        <v>73345</v>
      </c>
      <c r="Q54" s="37">
        <f t="shared" si="23"/>
        <v>37572738</v>
      </c>
      <c r="R54" s="87">
        <f t="shared" si="12"/>
        <v>-1.9520802556364139E-3</v>
      </c>
      <c r="S54" s="87"/>
      <c r="T54" s="47"/>
      <c r="W54" t="str">
        <f t="shared" si="24"/>
        <v xml:space="preserve">District of Columbia </v>
      </c>
      <c r="X54" s="87">
        <f t="shared" si="33"/>
        <v>-9.0950264624780151E-3</v>
      </c>
      <c r="AC54" t="str">
        <f t="shared" si="14"/>
        <v>West Virginia</v>
      </c>
      <c r="AD54" s="37">
        <f t="shared" si="34"/>
        <v>94550</v>
      </c>
      <c r="AF54" s="105" t="str">
        <f t="shared" si="15"/>
        <v>Delaware</v>
      </c>
      <c r="AG54" s="37">
        <f t="shared" si="35"/>
        <v>59906</v>
      </c>
      <c r="AO54" t="str">
        <f t="shared" si="16"/>
        <v>West Virginia</v>
      </c>
      <c r="AP54" s="37">
        <f t="shared" si="36"/>
        <v>174112</v>
      </c>
      <c r="AQ54" s="37">
        <f t="shared" si="30"/>
        <v>1837518</v>
      </c>
      <c r="AR54" s="87">
        <f t="shared" si="17"/>
        <v>9.4753901730486451E-2</v>
      </c>
      <c r="AT54" t="str">
        <f t="shared" si="26"/>
        <v>Connecticut</v>
      </c>
      <c r="AU54" s="87">
        <f t="shared" si="37"/>
        <v>9.4201954873810195E-2</v>
      </c>
      <c r="BF54" t="str">
        <f t="shared" si="38"/>
        <v>West Virginia</v>
      </c>
      <c r="BG54" s="37">
        <f>INDEX('All data'!$B$11:$BE$61,$BC$5,MATCH(Analysis!$BF54,'All data'!$B$9:$BD$9,0))</f>
        <v>128</v>
      </c>
      <c r="BH54" s="37"/>
      <c r="BI54" s="37"/>
      <c r="BJ54" s="37"/>
      <c r="BK54" s="37"/>
      <c r="BL54" s="37" t="str">
        <f t="shared" si="39"/>
        <v>West Virginia</v>
      </c>
      <c r="BM54" s="37">
        <f>INDEX('All data'!$A$10:$BD$62,MATCH(BF54,'All data'!$A$10:$A$62,0),MATCH($BC$4,'All data'!$A$9:$BD$9,0))</f>
        <v>477</v>
      </c>
    </row>
    <row r="55" spans="5:65" x14ac:dyDescent="0.25">
      <c r="E55" s="82">
        <v>50</v>
      </c>
      <c r="G55" s="30" t="str">
        <f>'All data'!A116</f>
        <v>Wisconsin</v>
      </c>
      <c r="H55" s="68">
        <f>INDEX('All data'!$E$11:$E$61,MATCH(Analysis!G55,'All data'!$A$11:$A$61,0))</f>
        <v>99192</v>
      </c>
      <c r="I55" s="68">
        <f>INDEX('All data'!$F$10:$BD$10,0,MATCH(Analysis!G55,'All data'!$F$9:$BE$9,0))</f>
        <v>97724</v>
      </c>
      <c r="J55" s="37">
        <f t="shared" si="10"/>
        <v>1468</v>
      </c>
      <c r="K55" s="68">
        <f>'All data'!B60</f>
        <v>5660677</v>
      </c>
      <c r="L55" s="37">
        <f>'All data'!D60</f>
        <v>693737</v>
      </c>
      <c r="M55" s="37"/>
      <c r="N55" t="str">
        <f t="shared" si="31"/>
        <v>New Jersey</v>
      </c>
      <c r="O55" s="37">
        <f t="shared" si="32"/>
        <v>-88979</v>
      </c>
      <c r="P55" s="37">
        <f t="shared" si="11"/>
        <v>88979</v>
      </c>
      <c r="Q55" s="37">
        <f t="shared" si="23"/>
        <v>8772744</v>
      </c>
      <c r="R55" s="87">
        <f t="shared" si="12"/>
        <v>-1.0142664598442631E-2</v>
      </c>
      <c r="S55" s="87"/>
      <c r="T55" s="47"/>
      <c r="W55" t="str">
        <f t="shared" si="24"/>
        <v>New Jersey</v>
      </c>
      <c r="X55" s="87">
        <f t="shared" si="33"/>
        <v>-1.0142664598442631E-2</v>
      </c>
      <c r="AC55" t="str">
        <f t="shared" si="14"/>
        <v>Wisconsin</v>
      </c>
      <c r="AD55" s="37">
        <f t="shared" si="34"/>
        <v>196916</v>
      </c>
      <c r="AF55" s="105" t="str">
        <f t="shared" si="15"/>
        <v>South Dakota</v>
      </c>
      <c r="AG55" s="37">
        <f t="shared" si="35"/>
        <v>48585</v>
      </c>
      <c r="AO55" t="str">
        <f t="shared" si="16"/>
        <v>Wisconsin</v>
      </c>
      <c r="AP55" s="37">
        <f t="shared" si="36"/>
        <v>693737</v>
      </c>
      <c r="AQ55" s="37">
        <f t="shared" si="30"/>
        <v>5660677</v>
      </c>
      <c r="AR55" s="87">
        <f t="shared" si="17"/>
        <v>0.12255371574813401</v>
      </c>
      <c r="AT55" t="str">
        <f t="shared" si="26"/>
        <v>New York</v>
      </c>
      <c r="AU55" s="87">
        <f t="shared" si="37"/>
        <v>8.9040067014765745E-2</v>
      </c>
      <c r="BF55" t="str">
        <f t="shared" si="38"/>
        <v>Wisconsin</v>
      </c>
      <c r="BG55" s="37">
        <f>INDEX('All data'!$B$11:$BE$61,$BC$5,MATCH(Analysis!$BF55,'All data'!$B$9:$BD$9,0))</f>
        <v>760</v>
      </c>
      <c r="BH55" s="37"/>
      <c r="BI55" s="37"/>
      <c r="BJ55" s="37"/>
      <c r="BK55" s="37"/>
      <c r="BL55" s="37" t="str">
        <f t="shared" si="39"/>
        <v>Wisconsin</v>
      </c>
      <c r="BM55" s="37">
        <f>INDEX('All data'!$A$10:$BD$62,MATCH(BF55,'All data'!$A$10:$A$62,0),MATCH($BC$4,'All data'!$A$9:$BD$9,0))</f>
        <v>323</v>
      </c>
    </row>
    <row r="56" spans="5:65" x14ac:dyDescent="0.25">
      <c r="E56" s="82">
        <v>51</v>
      </c>
      <c r="G56" s="30" t="str">
        <f>'All data'!A117</f>
        <v>Wyoming</v>
      </c>
      <c r="H56" s="68">
        <f>INDEX('All data'!$E$11:$E$61,MATCH(Analysis!G56,'All data'!$A$11:$A$61,0))</f>
        <v>31149</v>
      </c>
      <c r="I56" s="68">
        <f>INDEX('All data'!$F$10:$BD$10,0,MATCH(Analysis!G56,'All data'!$F$9:$BE$9,0))</f>
        <v>32228</v>
      </c>
      <c r="J56" s="37">
        <f t="shared" si="10"/>
        <v>-1079</v>
      </c>
      <c r="K56" s="68">
        <f>'All data'!B61</f>
        <v>569734</v>
      </c>
      <c r="L56" s="37">
        <f>'All data'!D61</f>
        <v>77324</v>
      </c>
      <c r="M56" s="37"/>
      <c r="N56" t="str">
        <f t="shared" si="31"/>
        <v>New York</v>
      </c>
      <c r="O56" s="37">
        <f t="shared" si="32"/>
        <v>-135811</v>
      </c>
      <c r="P56" s="37">
        <f t="shared" si="11"/>
        <v>135811</v>
      </c>
      <c r="Q56" s="37">
        <f t="shared" si="23"/>
        <v>19352153</v>
      </c>
      <c r="R56" s="87">
        <f t="shared" si="12"/>
        <v>-7.0178754787645591E-3</v>
      </c>
      <c r="S56" s="87"/>
      <c r="T56" s="47"/>
      <c r="W56" t="str">
        <f t="shared" si="24"/>
        <v>Alaska</v>
      </c>
      <c r="X56" s="87">
        <f t="shared" si="33"/>
        <v>-7.023569509114154E-2</v>
      </c>
      <c r="AC56" t="str">
        <f t="shared" si="14"/>
        <v>Wyoming</v>
      </c>
      <c r="AD56" s="37">
        <f t="shared" si="34"/>
        <v>63377</v>
      </c>
      <c r="AF56" s="105" t="str">
        <f t="shared" si="15"/>
        <v>Vermont</v>
      </c>
      <c r="AG56" s="37">
        <f t="shared" si="35"/>
        <v>44487</v>
      </c>
      <c r="AO56" t="str">
        <f t="shared" si="16"/>
        <v>Wyoming</v>
      </c>
      <c r="AP56" s="37">
        <f t="shared" si="36"/>
        <v>77324</v>
      </c>
      <c r="AQ56" s="37">
        <f t="shared" si="30"/>
        <v>569734</v>
      </c>
      <c r="AR56" s="87">
        <f t="shared" si="17"/>
        <v>0.13571947610639351</v>
      </c>
      <c r="AT56" t="str">
        <f t="shared" si="26"/>
        <v>New Jersey</v>
      </c>
      <c r="AU56" s="87">
        <f t="shared" si="37"/>
        <v>7.4716075152768624E-2</v>
      </c>
      <c r="BF56" t="str">
        <f t="shared" si="38"/>
        <v>Wyoming</v>
      </c>
      <c r="BG56" s="37">
        <f>INDEX('All data'!$B$11:$BE$61,$BC$5,MATCH(Analysis!$BF56,'All data'!$B$9:$BD$9,0))</f>
        <v>88</v>
      </c>
      <c r="BH56" s="37"/>
      <c r="BI56" s="37"/>
      <c r="BJ56" s="37"/>
      <c r="BK56" s="37"/>
      <c r="BL56" s="37" t="str">
        <f t="shared" si="39"/>
        <v>Wyoming</v>
      </c>
      <c r="BM56" s="37">
        <f>INDEX('All data'!$A$10:$BD$62,MATCH(BF56,'All data'!$A$10:$A$62,0),MATCH($BC$4,'All data'!$A$9:$BD$9,0))</f>
        <v>260</v>
      </c>
    </row>
  </sheetData>
  <sortState ref="AB4:AB54">
    <sortCondition ref="AB4"/>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7804"/>
  <sheetViews>
    <sheetView workbookViewId="0">
      <selection activeCell="B2" sqref="B2"/>
    </sheetView>
  </sheetViews>
  <sheetFormatPr defaultRowHeight="15" x14ac:dyDescent="0.25"/>
  <cols>
    <col min="1" max="1" width="19.140625" bestFit="1" customWidth="1"/>
    <col min="2" max="2" width="25.28515625" bestFit="1" customWidth="1"/>
    <col min="3" max="3" width="12" bestFit="1" customWidth="1"/>
  </cols>
  <sheetData>
    <row r="1" spans="1:4" x14ac:dyDescent="0.25">
      <c r="A1" t="s">
        <v>112</v>
      </c>
      <c r="B1" t="s">
        <v>113</v>
      </c>
      <c r="C1" t="s">
        <v>114</v>
      </c>
      <c r="D1" t="s">
        <v>111</v>
      </c>
    </row>
    <row r="2" spans="1:4" x14ac:dyDescent="0.25">
      <c r="A2" t="s">
        <v>8</v>
      </c>
      <c r="B2" t="s">
        <v>8</v>
      </c>
      <c r="C2" s="37" t="s">
        <v>60</v>
      </c>
      <c r="D2" s="38">
        <v>2010</v>
      </c>
    </row>
    <row r="3" spans="1:4" x14ac:dyDescent="0.25">
      <c r="A3" t="s">
        <v>8</v>
      </c>
      <c r="B3" t="s">
        <v>9</v>
      </c>
      <c r="C3" s="37">
        <v>3013</v>
      </c>
      <c r="D3" s="38">
        <v>2010</v>
      </c>
    </row>
    <row r="4" spans="1:4" x14ac:dyDescent="0.25">
      <c r="A4" t="s">
        <v>8</v>
      </c>
      <c r="B4" t="s">
        <v>10</v>
      </c>
      <c r="C4" s="37">
        <v>676</v>
      </c>
      <c r="D4" s="38">
        <v>2010</v>
      </c>
    </row>
    <row r="5" spans="1:4" x14ac:dyDescent="0.25">
      <c r="A5" t="s">
        <v>8</v>
      </c>
      <c r="B5" t="s">
        <v>11</v>
      </c>
      <c r="C5" s="37">
        <v>1481</v>
      </c>
      <c r="D5" s="38">
        <v>2010</v>
      </c>
    </row>
    <row r="6" spans="1:4" x14ac:dyDescent="0.25">
      <c r="A6" t="s">
        <v>8</v>
      </c>
      <c r="B6" t="s">
        <v>12</v>
      </c>
      <c r="C6" s="37">
        <v>3827</v>
      </c>
      <c r="D6" s="38">
        <v>2010</v>
      </c>
    </row>
    <row r="7" spans="1:4" x14ac:dyDescent="0.25">
      <c r="A7" t="s">
        <v>8</v>
      </c>
      <c r="B7" t="s">
        <v>13</v>
      </c>
      <c r="C7" s="37">
        <v>1278</v>
      </c>
      <c r="D7" s="38">
        <v>2010</v>
      </c>
    </row>
    <row r="8" spans="1:4" x14ac:dyDescent="0.25">
      <c r="A8" t="s">
        <v>8</v>
      </c>
      <c r="B8" t="s">
        <v>14</v>
      </c>
      <c r="C8" s="37">
        <v>454</v>
      </c>
      <c r="D8" s="38">
        <v>2010</v>
      </c>
    </row>
    <row r="9" spans="1:4" x14ac:dyDescent="0.25">
      <c r="A9" t="s">
        <v>8</v>
      </c>
      <c r="B9" t="s">
        <v>15</v>
      </c>
      <c r="C9" s="37">
        <v>811</v>
      </c>
      <c r="D9" s="38">
        <v>2010</v>
      </c>
    </row>
    <row r="10" spans="1:4" x14ac:dyDescent="0.25">
      <c r="A10" t="s">
        <v>8</v>
      </c>
      <c r="B10" t="s">
        <v>16</v>
      </c>
      <c r="C10" s="37">
        <v>211</v>
      </c>
      <c r="D10" s="38">
        <v>2010</v>
      </c>
    </row>
    <row r="11" spans="1:4" x14ac:dyDescent="0.25">
      <c r="A11" t="s">
        <v>8</v>
      </c>
      <c r="B11" t="s">
        <v>17</v>
      </c>
      <c r="C11" s="37">
        <v>15062</v>
      </c>
      <c r="D11" s="38">
        <v>2010</v>
      </c>
    </row>
    <row r="12" spans="1:4" x14ac:dyDescent="0.25">
      <c r="A12" t="s">
        <v>8</v>
      </c>
      <c r="B12" t="s">
        <v>18</v>
      </c>
      <c r="C12" s="37">
        <v>21644</v>
      </c>
      <c r="D12" s="38">
        <v>2010</v>
      </c>
    </row>
    <row r="13" spans="1:4" x14ac:dyDescent="0.25">
      <c r="A13" t="s">
        <v>8</v>
      </c>
      <c r="B13" t="s">
        <v>19</v>
      </c>
      <c r="C13" s="37">
        <v>267</v>
      </c>
      <c r="D13" s="38">
        <v>2010</v>
      </c>
    </row>
    <row r="14" spans="1:4" x14ac:dyDescent="0.25">
      <c r="A14" t="s">
        <v>8</v>
      </c>
      <c r="B14" t="s">
        <v>20</v>
      </c>
      <c r="C14" s="37">
        <v>304</v>
      </c>
      <c r="D14" s="38">
        <v>2010</v>
      </c>
    </row>
    <row r="15" spans="1:4" x14ac:dyDescent="0.25">
      <c r="A15" t="s">
        <v>8</v>
      </c>
      <c r="B15" t="s">
        <v>21</v>
      </c>
      <c r="C15" s="37">
        <v>2503</v>
      </c>
      <c r="D15" s="38">
        <v>2010</v>
      </c>
    </row>
    <row r="16" spans="1:4" x14ac:dyDescent="0.25">
      <c r="A16" t="s">
        <v>8</v>
      </c>
      <c r="B16" t="s">
        <v>22</v>
      </c>
      <c r="C16" s="37">
        <v>3945</v>
      </c>
      <c r="D16" s="38">
        <v>2010</v>
      </c>
    </row>
    <row r="17" spans="1:4" x14ac:dyDescent="0.25">
      <c r="A17" t="s">
        <v>8</v>
      </c>
      <c r="B17" t="s">
        <v>23</v>
      </c>
      <c r="C17" s="37">
        <v>669</v>
      </c>
      <c r="D17" s="38">
        <v>2010</v>
      </c>
    </row>
    <row r="18" spans="1:4" x14ac:dyDescent="0.25">
      <c r="A18" t="s">
        <v>8</v>
      </c>
      <c r="B18" t="s">
        <v>24</v>
      </c>
      <c r="C18" s="37">
        <v>649</v>
      </c>
      <c r="D18" s="38">
        <v>2010</v>
      </c>
    </row>
    <row r="19" spans="1:4" x14ac:dyDescent="0.25">
      <c r="A19" t="s">
        <v>8</v>
      </c>
      <c r="B19" t="s">
        <v>25</v>
      </c>
      <c r="C19" s="37">
        <v>1967</v>
      </c>
      <c r="D19" s="38">
        <v>2010</v>
      </c>
    </row>
    <row r="20" spans="1:4" x14ac:dyDescent="0.25">
      <c r="A20" t="s">
        <v>8</v>
      </c>
      <c r="B20" t="s">
        <v>26</v>
      </c>
      <c r="C20" s="37">
        <v>1901</v>
      </c>
      <c r="D20" s="38">
        <v>2010</v>
      </c>
    </row>
    <row r="21" spans="1:4" x14ac:dyDescent="0.25">
      <c r="A21" t="s">
        <v>8</v>
      </c>
      <c r="B21" t="s">
        <v>27</v>
      </c>
      <c r="C21" s="37">
        <v>97</v>
      </c>
      <c r="D21" s="38">
        <v>2010</v>
      </c>
    </row>
    <row r="22" spans="1:4" x14ac:dyDescent="0.25">
      <c r="A22" t="s">
        <v>8</v>
      </c>
      <c r="B22" t="s">
        <v>28</v>
      </c>
      <c r="C22" s="37">
        <v>716</v>
      </c>
      <c r="D22" s="38">
        <v>2010</v>
      </c>
    </row>
    <row r="23" spans="1:4" x14ac:dyDescent="0.25">
      <c r="A23" t="s">
        <v>8</v>
      </c>
      <c r="B23" t="s">
        <v>29</v>
      </c>
      <c r="C23" s="37">
        <v>435</v>
      </c>
      <c r="D23" s="38">
        <v>2010</v>
      </c>
    </row>
    <row r="24" spans="1:4" x14ac:dyDescent="0.25">
      <c r="A24" t="s">
        <v>8</v>
      </c>
      <c r="B24" t="s">
        <v>30</v>
      </c>
      <c r="C24" s="37">
        <v>2334</v>
      </c>
      <c r="D24" s="38">
        <v>2010</v>
      </c>
    </row>
    <row r="25" spans="1:4" x14ac:dyDescent="0.25">
      <c r="A25" t="s">
        <v>8</v>
      </c>
      <c r="B25" t="s">
        <v>31</v>
      </c>
      <c r="C25" s="37">
        <v>386</v>
      </c>
      <c r="D25" s="38">
        <v>2010</v>
      </c>
    </row>
    <row r="26" spans="1:4" x14ac:dyDescent="0.25">
      <c r="A26" t="s">
        <v>8</v>
      </c>
      <c r="B26" t="s">
        <v>32</v>
      </c>
      <c r="C26" s="37">
        <v>7233</v>
      </c>
      <c r="D26" s="38">
        <v>2010</v>
      </c>
    </row>
    <row r="27" spans="1:4" x14ac:dyDescent="0.25">
      <c r="A27" t="s">
        <v>8</v>
      </c>
      <c r="B27" t="s">
        <v>33</v>
      </c>
      <c r="C27" s="37">
        <v>1373</v>
      </c>
      <c r="D27" s="38">
        <v>2010</v>
      </c>
    </row>
    <row r="28" spans="1:4" x14ac:dyDescent="0.25">
      <c r="A28" t="s">
        <v>8</v>
      </c>
      <c r="B28" t="s">
        <v>34</v>
      </c>
      <c r="C28" s="37">
        <v>229</v>
      </c>
      <c r="D28" s="38">
        <v>2010</v>
      </c>
    </row>
    <row r="29" spans="1:4" x14ac:dyDescent="0.25">
      <c r="A29" t="s">
        <v>8</v>
      </c>
      <c r="B29" t="s">
        <v>35</v>
      </c>
      <c r="C29" s="37">
        <v>169</v>
      </c>
      <c r="D29" s="38">
        <v>2010</v>
      </c>
    </row>
    <row r="30" spans="1:4" x14ac:dyDescent="0.25">
      <c r="A30" t="s">
        <v>8</v>
      </c>
      <c r="B30" t="s">
        <v>36</v>
      </c>
      <c r="C30" s="37">
        <v>265</v>
      </c>
      <c r="D30" s="38">
        <v>2010</v>
      </c>
    </row>
    <row r="31" spans="1:4" x14ac:dyDescent="0.25">
      <c r="A31" t="s">
        <v>8</v>
      </c>
      <c r="B31" t="s">
        <v>37</v>
      </c>
      <c r="C31" s="37">
        <v>0</v>
      </c>
      <c r="D31" s="38">
        <v>2010</v>
      </c>
    </row>
    <row r="32" spans="1:4" x14ac:dyDescent="0.25">
      <c r="A32" t="s">
        <v>8</v>
      </c>
      <c r="B32" t="s">
        <v>38</v>
      </c>
      <c r="C32" s="37">
        <v>356</v>
      </c>
      <c r="D32" s="38">
        <v>2010</v>
      </c>
    </row>
    <row r="33" spans="1:4" x14ac:dyDescent="0.25">
      <c r="A33" t="s">
        <v>8</v>
      </c>
      <c r="B33" t="s">
        <v>39</v>
      </c>
      <c r="C33" s="37">
        <v>650</v>
      </c>
      <c r="D33" s="38">
        <v>2010</v>
      </c>
    </row>
    <row r="34" spans="1:4" x14ac:dyDescent="0.25">
      <c r="A34" t="s">
        <v>8</v>
      </c>
      <c r="B34" t="s">
        <v>40</v>
      </c>
      <c r="C34" s="37">
        <v>3686</v>
      </c>
      <c r="D34" s="38">
        <v>2010</v>
      </c>
    </row>
    <row r="35" spans="1:4" x14ac:dyDescent="0.25">
      <c r="A35" t="s">
        <v>8</v>
      </c>
      <c r="B35" t="s">
        <v>41</v>
      </c>
      <c r="C35" s="37">
        <v>2371</v>
      </c>
      <c r="D35" s="38">
        <v>2010</v>
      </c>
    </row>
    <row r="36" spans="1:4" x14ac:dyDescent="0.25">
      <c r="A36" t="s">
        <v>8</v>
      </c>
      <c r="B36" t="s">
        <v>42</v>
      </c>
      <c r="C36" s="37">
        <v>169</v>
      </c>
      <c r="D36" s="38">
        <v>2010</v>
      </c>
    </row>
    <row r="37" spans="1:4" x14ac:dyDescent="0.25">
      <c r="A37" t="s">
        <v>8</v>
      </c>
      <c r="B37" t="s">
        <v>43</v>
      </c>
      <c r="C37" s="37">
        <v>2222</v>
      </c>
      <c r="D37" s="38">
        <v>2010</v>
      </c>
    </row>
    <row r="38" spans="1:4" x14ac:dyDescent="0.25">
      <c r="A38" t="s">
        <v>8</v>
      </c>
      <c r="B38" t="s">
        <v>44</v>
      </c>
      <c r="C38" s="37">
        <v>880</v>
      </c>
      <c r="D38" s="38">
        <v>2010</v>
      </c>
    </row>
    <row r="39" spans="1:4" x14ac:dyDescent="0.25">
      <c r="A39" t="s">
        <v>8</v>
      </c>
      <c r="B39" t="s">
        <v>45</v>
      </c>
      <c r="C39" s="37">
        <v>485</v>
      </c>
      <c r="D39" s="38">
        <v>2010</v>
      </c>
    </row>
    <row r="40" spans="1:4" x14ac:dyDescent="0.25">
      <c r="A40" t="s">
        <v>8</v>
      </c>
      <c r="B40" t="s">
        <v>46</v>
      </c>
      <c r="C40" s="37">
        <v>1477</v>
      </c>
      <c r="D40" s="38">
        <v>2010</v>
      </c>
    </row>
    <row r="41" spans="1:4" x14ac:dyDescent="0.25">
      <c r="A41" t="s">
        <v>8</v>
      </c>
      <c r="B41" t="s">
        <v>47</v>
      </c>
      <c r="C41" s="37">
        <v>0</v>
      </c>
      <c r="D41" s="38">
        <v>2010</v>
      </c>
    </row>
    <row r="42" spans="1:4" x14ac:dyDescent="0.25">
      <c r="A42" t="s">
        <v>8</v>
      </c>
      <c r="B42" t="s">
        <v>48</v>
      </c>
      <c r="C42" s="37">
        <v>2368</v>
      </c>
      <c r="D42" s="38">
        <v>2010</v>
      </c>
    </row>
    <row r="43" spans="1:4" x14ac:dyDescent="0.25">
      <c r="A43" t="s">
        <v>8</v>
      </c>
      <c r="B43" t="s">
        <v>49</v>
      </c>
      <c r="C43" s="37">
        <v>31</v>
      </c>
      <c r="D43" s="38">
        <v>2010</v>
      </c>
    </row>
    <row r="44" spans="1:4" x14ac:dyDescent="0.25">
      <c r="A44" t="s">
        <v>8</v>
      </c>
      <c r="B44" t="s">
        <v>50</v>
      </c>
      <c r="C44" s="37">
        <v>7409</v>
      </c>
      <c r="D44" s="38">
        <v>2010</v>
      </c>
    </row>
    <row r="45" spans="1:4" x14ac:dyDescent="0.25">
      <c r="A45" t="s">
        <v>8</v>
      </c>
      <c r="B45" t="s">
        <v>51</v>
      </c>
      <c r="C45" s="37">
        <v>6500</v>
      </c>
      <c r="D45" s="38">
        <v>2010</v>
      </c>
    </row>
    <row r="46" spans="1:4" x14ac:dyDescent="0.25">
      <c r="A46" t="s">
        <v>8</v>
      </c>
      <c r="B46" t="s">
        <v>52</v>
      </c>
      <c r="C46" s="37">
        <v>1336</v>
      </c>
      <c r="D46" s="38">
        <v>2010</v>
      </c>
    </row>
    <row r="47" spans="1:4" x14ac:dyDescent="0.25">
      <c r="A47" t="s">
        <v>8</v>
      </c>
      <c r="B47" t="s">
        <v>53</v>
      </c>
      <c r="C47" s="37">
        <v>0</v>
      </c>
      <c r="D47" s="38">
        <v>2010</v>
      </c>
    </row>
    <row r="48" spans="1:4" x14ac:dyDescent="0.25">
      <c r="A48" t="s">
        <v>8</v>
      </c>
      <c r="B48" t="s">
        <v>54</v>
      </c>
      <c r="C48" s="37">
        <v>2490</v>
      </c>
      <c r="D48" s="38">
        <v>2010</v>
      </c>
    </row>
    <row r="49" spans="1:4" x14ac:dyDescent="0.25">
      <c r="A49" t="s">
        <v>8</v>
      </c>
      <c r="B49" t="s">
        <v>55</v>
      </c>
      <c r="C49" s="37">
        <v>1171</v>
      </c>
      <c r="D49" s="38">
        <v>2010</v>
      </c>
    </row>
    <row r="50" spans="1:4" x14ac:dyDescent="0.25">
      <c r="A50" t="s">
        <v>8</v>
      </c>
      <c r="B50" t="s">
        <v>56</v>
      </c>
      <c r="C50" s="37">
        <v>41</v>
      </c>
      <c r="D50" s="38">
        <v>2010</v>
      </c>
    </row>
    <row r="51" spans="1:4" x14ac:dyDescent="0.25">
      <c r="A51" t="s">
        <v>8</v>
      </c>
      <c r="B51" t="s">
        <v>57</v>
      </c>
      <c r="C51" s="37">
        <v>1155</v>
      </c>
      <c r="D51" s="38">
        <v>2010</v>
      </c>
    </row>
    <row r="52" spans="1:4" x14ac:dyDescent="0.25">
      <c r="A52" t="s">
        <v>8</v>
      </c>
      <c r="B52" t="s">
        <v>58</v>
      </c>
      <c r="C52" s="37">
        <v>27</v>
      </c>
      <c r="D52" s="38">
        <v>2010</v>
      </c>
    </row>
    <row r="53" spans="1:4" x14ac:dyDescent="0.25">
      <c r="A53" t="s">
        <v>9</v>
      </c>
      <c r="B53" t="s">
        <v>8</v>
      </c>
      <c r="C53" s="37">
        <v>477</v>
      </c>
      <c r="D53" s="38">
        <v>2010</v>
      </c>
    </row>
    <row r="54" spans="1:4" x14ac:dyDescent="0.25">
      <c r="A54" t="s">
        <v>9</v>
      </c>
      <c r="B54" t="s">
        <v>9</v>
      </c>
      <c r="C54" s="37" t="s">
        <v>60</v>
      </c>
      <c r="D54" s="38">
        <v>2010</v>
      </c>
    </row>
    <row r="55" spans="1:4" x14ac:dyDescent="0.25">
      <c r="A55" t="s">
        <v>9</v>
      </c>
      <c r="B55" t="s">
        <v>10</v>
      </c>
      <c r="C55" s="37">
        <v>1354</v>
      </c>
      <c r="D55" s="38">
        <v>2010</v>
      </c>
    </row>
    <row r="56" spans="1:4" x14ac:dyDescent="0.25">
      <c r="A56" t="s">
        <v>9</v>
      </c>
      <c r="B56" t="s">
        <v>11</v>
      </c>
      <c r="C56" s="37">
        <v>47</v>
      </c>
      <c r="D56" s="38">
        <v>2010</v>
      </c>
    </row>
    <row r="57" spans="1:4" x14ac:dyDescent="0.25">
      <c r="A57" t="s">
        <v>9</v>
      </c>
      <c r="B57" t="s">
        <v>12</v>
      </c>
      <c r="C57" s="37">
        <v>3906</v>
      </c>
      <c r="D57" s="38">
        <v>2010</v>
      </c>
    </row>
    <row r="58" spans="1:4" x14ac:dyDescent="0.25">
      <c r="A58" t="s">
        <v>9</v>
      </c>
      <c r="B58" t="s">
        <v>13</v>
      </c>
      <c r="C58" s="37">
        <v>1930</v>
      </c>
      <c r="D58" s="38">
        <v>2010</v>
      </c>
    </row>
    <row r="59" spans="1:4" x14ac:dyDescent="0.25">
      <c r="A59" t="s">
        <v>9</v>
      </c>
      <c r="B59" t="s">
        <v>14</v>
      </c>
      <c r="C59" s="37">
        <v>0</v>
      </c>
      <c r="D59" s="38">
        <v>2010</v>
      </c>
    </row>
    <row r="60" spans="1:4" x14ac:dyDescent="0.25">
      <c r="A60" t="s">
        <v>9</v>
      </c>
      <c r="B60" t="s">
        <v>15</v>
      </c>
      <c r="C60" s="37">
        <v>0</v>
      </c>
      <c r="D60" s="38">
        <v>2010</v>
      </c>
    </row>
    <row r="61" spans="1:4" x14ac:dyDescent="0.25">
      <c r="A61" t="s">
        <v>9</v>
      </c>
      <c r="B61" t="s">
        <v>16</v>
      </c>
      <c r="C61" s="37">
        <v>14</v>
      </c>
      <c r="D61" s="38">
        <v>2010</v>
      </c>
    </row>
    <row r="62" spans="1:4" x14ac:dyDescent="0.25">
      <c r="A62" t="s">
        <v>9</v>
      </c>
      <c r="B62" t="s">
        <v>17</v>
      </c>
      <c r="C62" s="37">
        <v>2315</v>
      </c>
      <c r="D62" s="38">
        <v>2010</v>
      </c>
    </row>
    <row r="63" spans="1:4" x14ac:dyDescent="0.25">
      <c r="A63" t="s">
        <v>9</v>
      </c>
      <c r="B63" t="s">
        <v>18</v>
      </c>
      <c r="C63" s="37">
        <v>1251</v>
      </c>
      <c r="D63" s="38">
        <v>2010</v>
      </c>
    </row>
    <row r="64" spans="1:4" x14ac:dyDescent="0.25">
      <c r="A64" t="s">
        <v>9</v>
      </c>
      <c r="B64" t="s">
        <v>19</v>
      </c>
      <c r="C64" s="37">
        <v>1705</v>
      </c>
      <c r="D64" s="38">
        <v>2010</v>
      </c>
    </row>
    <row r="65" spans="1:4" x14ac:dyDescent="0.25">
      <c r="A65" t="s">
        <v>9</v>
      </c>
      <c r="B65" t="s">
        <v>20</v>
      </c>
      <c r="C65" s="37">
        <v>895</v>
      </c>
      <c r="D65" s="38">
        <v>2010</v>
      </c>
    </row>
    <row r="66" spans="1:4" x14ac:dyDescent="0.25">
      <c r="A66" t="s">
        <v>9</v>
      </c>
      <c r="B66" t="s">
        <v>21</v>
      </c>
      <c r="C66" s="37">
        <v>388</v>
      </c>
      <c r="D66" s="38">
        <v>2010</v>
      </c>
    </row>
    <row r="67" spans="1:4" x14ac:dyDescent="0.25">
      <c r="A67" t="s">
        <v>9</v>
      </c>
      <c r="B67" t="s">
        <v>22</v>
      </c>
      <c r="C67" s="37">
        <v>9</v>
      </c>
      <c r="D67" s="38">
        <v>2010</v>
      </c>
    </row>
    <row r="68" spans="1:4" x14ac:dyDescent="0.25">
      <c r="A68" t="s">
        <v>9</v>
      </c>
      <c r="B68" t="s">
        <v>23</v>
      </c>
      <c r="C68" s="37">
        <v>262</v>
      </c>
      <c r="D68" s="38">
        <v>2010</v>
      </c>
    </row>
    <row r="69" spans="1:4" x14ac:dyDescent="0.25">
      <c r="A69" t="s">
        <v>9</v>
      </c>
      <c r="B69" t="s">
        <v>24</v>
      </c>
      <c r="C69" s="37">
        <v>106</v>
      </c>
      <c r="D69" s="38">
        <v>2010</v>
      </c>
    </row>
    <row r="70" spans="1:4" x14ac:dyDescent="0.25">
      <c r="A70" t="s">
        <v>9</v>
      </c>
      <c r="B70" t="s">
        <v>25</v>
      </c>
      <c r="C70" s="37">
        <v>1440</v>
      </c>
      <c r="D70" s="38">
        <v>2010</v>
      </c>
    </row>
    <row r="71" spans="1:4" x14ac:dyDescent="0.25">
      <c r="A71" t="s">
        <v>9</v>
      </c>
      <c r="B71" t="s">
        <v>26</v>
      </c>
      <c r="C71" s="37">
        <v>100</v>
      </c>
      <c r="D71" s="38">
        <v>2010</v>
      </c>
    </row>
    <row r="72" spans="1:4" x14ac:dyDescent="0.25">
      <c r="A72" t="s">
        <v>9</v>
      </c>
      <c r="B72" t="s">
        <v>27</v>
      </c>
      <c r="C72" s="37">
        <v>574</v>
      </c>
      <c r="D72" s="38">
        <v>2010</v>
      </c>
    </row>
    <row r="73" spans="1:4" x14ac:dyDescent="0.25">
      <c r="A73" t="s">
        <v>9</v>
      </c>
      <c r="B73" t="s">
        <v>28</v>
      </c>
      <c r="C73" s="37">
        <v>704</v>
      </c>
      <c r="D73" s="38">
        <v>2010</v>
      </c>
    </row>
    <row r="74" spans="1:4" x14ac:dyDescent="0.25">
      <c r="A74" t="s">
        <v>9</v>
      </c>
      <c r="B74" t="s">
        <v>29</v>
      </c>
      <c r="C74" s="37">
        <v>107</v>
      </c>
      <c r="D74" s="38">
        <v>2010</v>
      </c>
    </row>
    <row r="75" spans="1:4" x14ac:dyDescent="0.25">
      <c r="A75" t="s">
        <v>9</v>
      </c>
      <c r="B75" t="s">
        <v>30</v>
      </c>
      <c r="C75" s="37">
        <v>923</v>
      </c>
      <c r="D75" s="38">
        <v>2010</v>
      </c>
    </row>
    <row r="76" spans="1:4" x14ac:dyDescent="0.25">
      <c r="A76" t="s">
        <v>9</v>
      </c>
      <c r="B76" t="s">
        <v>31</v>
      </c>
      <c r="C76" s="37">
        <v>530</v>
      </c>
      <c r="D76" s="38">
        <v>2010</v>
      </c>
    </row>
    <row r="77" spans="1:4" x14ac:dyDescent="0.25">
      <c r="A77" t="s">
        <v>9</v>
      </c>
      <c r="B77" t="s">
        <v>32</v>
      </c>
      <c r="C77" s="37">
        <v>263</v>
      </c>
      <c r="D77" s="38">
        <v>2010</v>
      </c>
    </row>
    <row r="78" spans="1:4" x14ac:dyDescent="0.25">
      <c r="A78" t="s">
        <v>9</v>
      </c>
      <c r="B78" t="s">
        <v>33</v>
      </c>
      <c r="C78" s="37">
        <v>0</v>
      </c>
      <c r="D78" s="38">
        <v>2010</v>
      </c>
    </row>
    <row r="79" spans="1:4" x14ac:dyDescent="0.25">
      <c r="A79" t="s">
        <v>9</v>
      </c>
      <c r="B79" t="s">
        <v>34</v>
      </c>
      <c r="C79" s="37">
        <v>616</v>
      </c>
      <c r="D79" s="38">
        <v>2010</v>
      </c>
    </row>
    <row r="80" spans="1:4" x14ac:dyDescent="0.25">
      <c r="A80" t="s">
        <v>9</v>
      </c>
      <c r="B80" t="s">
        <v>35</v>
      </c>
      <c r="C80" s="37">
        <v>215</v>
      </c>
      <c r="D80" s="38">
        <v>2010</v>
      </c>
    </row>
    <row r="81" spans="1:4" x14ac:dyDescent="0.25">
      <c r="A81" t="s">
        <v>9</v>
      </c>
      <c r="B81" t="s">
        <v>36</v>
      </c>
      <c r="C81" s="37">
        <v>240</v>
      </c>
      <c r="D81" s="38">
        <v>2010</v>
      </c>
    </row>
    <row r="82" spans="1:4" x14ac:dyDescent="0.25">
      <c r="A82" t="s">
        <v>9</v>
      </c>
      <c r="B82" t="s">
        <v>37</v>
      </c>
      <c r="C82" s="37">
        <v>316</v>
      </c>
      <c r="D82" s="38">
        <v>2010</v>
      </c>
    </row>
    <row r="83" spans="1:4" x14ac:dyDescent="0.25">
      <c r="A83" t="s">
        <v>9</v>
      </c>
      <c r="B83" t="s">
        <v>38</v>
      </c>
      <c r="C83" s="37">
        <v>413</v>
      </c>
      <c r="D83" s="38">
        <v>2010</v>
      </c>
    </row>
    <row r="84" spans="1:4" x14ac:dyDescent="0.25">
      <c r="A84" t="s">
        <v>9</v>
      </c>
      <c r="B84" t="s">
        <v>39</v>
      </c>
      <c r="C84" s="37">
        <v>421</v>
      </c>
      <c r="D84" s="38">
        <v>2010</v>
      </c>
    </row>
    <row r="85" spans="1:4" x14ac:dyDescent="0.25">
      <c r="A85" t="s">
        <v>9</v>
      </c>
      <c r="B85" t="s">
        <v>40</v>
      </c>
      <c r="C85" s="37">
        <v>255</v>
      </c>
      <c r="D85" s="38">
        <v>2010</v>
      </c>
    </row>
    <row r="86" spans="1:4" x14ac:dyDescent="0.25">
      <c r="A86" t="s">
        <v>9</v>
      </c>
      <c r="B86" t="s">
        <v>41</v>
      </c>
      <c r="C86" s="37">
        <v>698</v>
      </c>
      <c r="D86" s="38">
        <v>2010</v>
      </c>
    </row>
    <row r="87" spans="1:4" x14ac:dyDescent="0.25">
      <c r="A87" t="s">
        <v>9</v>
      </c>
      <c r="B87" t="s">
        <v>42</v>
      </c>
      <c r="C87" s="37">
        <v>69</v>
      </c>
      <c r="D87" s="38">
        <v>2010</v>
      </c>
    </row>
    <row r="88" spans="1:4" x14ac:dyDescent="0.25">
      <c r="A88" t="s">
        <v>9</v>
      </c>
      <c r="B88" t="s">
        <v>43</v>
      </c>
      <c r="C88" s="37">
        <v>156</v>
      </c>
      <c r="D88" s="38">
        <v>2010</v>
      </c>
    </row>
    <row r="89" spans="1:4" x14ac:dyDescent="0.25">
      <c r="A89" t="s">
        <v>9</v>
      </c>
      <c r="B89" t="s">
        <v>44</v>
      </c>
      <c r="C89" s="37">
        <v>1455</v>
      </c>
      <c r="D89" s="38">
        <v>2010</v>
      </c>
    </row>
    <row r="90" spans="1:4" x14ac:dyDescent="0.25">
      <c r="A90" t="s">
        <v>9</v>
      </c>
      <c r="B90" t="s">
        <v>45</v>
      </c>
      <c r="C90" s="37">
        <v>1793</v>
      </c>
      <c r="D90" s="38">
        <v>2010</v>
      </c>
    </row>
    <row r="91" spans="1:4" x14ac:dyDescent="0.25">
      <c r="A91" t="s">
        <v>9</v>
      </c>
      <c r="B91" t="s">
        <v>46</v>
      </c>
      <c r="C91" s="37">
        <v>126</v>
      </c>
      <c r="D91" s="38">
        <v>2010</v>
      </c>
    </row>
    <row r="92" spans="1:4" x14ac:dyDescent="0.25">
      <c r="A92" t="s">
        <v>9</v>
      </c>
      <c r="B92" t="s">
        <v>47</v>
      </c>
      <c r="C92" s="37">
        <v>0</v>
      </c>
      <c r="D92" s="38">
        <v>2010</v>
      </c>
    </row>
    <row r="93" spans="1:4" x14ac:dyDescent="0.25">
      <c r="A93" t="s">
        <v>9</v>
      </c>
      <c r="B93" t="s">
        <v>48</v>
      </c>
      <c r="C93" s="37">
        <v>121</v>
      </c>
      <c r="D93" s="38">
        <v>2010</v>
      </c>
    </row>
    <row r="94" spans="1:4" x14ac:dyDescent="0.25">
      <c r="A94" t="s">
        <v>9</v>
      </c>
      <c r="B94" t="s">
        <v>49</v>
      </c>
      <c r="C94" s="37">
        <v>531</v>
      </c>
      <c r="D94" s="38">
        <v>2010</v>
      </c>
    </row>
    <row r="95" spans="1:4" x14ac:dyDescent="0.25">
      <c r="A95" t="s">
        <v>9</v>
      </c>
      <c r="B95" t="s">
        <v>50</v>
      </c>
      <c r="C95" s="37">
        <v>477</v>
      </c>
      <c r="D95" s="38">
        <v>2010</v>
      </c>
    </row>
    <row r="96" spans="1:4" x14ac:dyDescent="0.25">
      <c r="A96" t="s">
        <v>9</v>
      </c>
      <c r="B96" t="s">
        <v>51</v>
      </c>
      <c r="C96" s="37">
        <v>4123</v>
      </c>
      <c r="D96" s="38">
        <v>2010</v>
      </c>
    </row>
    <row r="97" spans="1:4" x14ac:dyDescent="0.25">
      <c r="A97" t="s">
        <v>9</v>
      </c>
      <c r="B97" t="s">
        <v>52</v>
      </c>
      <c r="C97" s="37">
        <v>1274</v>
      </c>
      <c r="D97" s="38">
        <v>2010</v>
      </c>
    </row>
    <row r="98" spans="1:4" x14ac:dyDescent="0.25">
      <c r="A98" t="s">
        <v>9</v>
      </c>
      <c r="B98" t="s">
        <v>53</v>
      </c>
      <c r="C98" s="37">
        <v>353</v>
      </c>
      <c r="D98" s="38">
        <v>2010</v>
      </c>
    </row>
    <row r="99" spans="1:4" x14ac:dyDescent="0.25">
      <c r="A99" t="s">
        <v>9</v>
      </c>
      <c r="B99" t="s">
        <v>54</v>
      </c>
      <c r="C99" s="37">
        <v>714</v>
      </c>
      <c r="D99" s="38">
        <v>2010</v>
      </c>
    </row>
    <row r="100" spans="1:4" x14ac:dyDescent="0.25">
      <c r="A100" t="s">
        <v>9</v>
      </c>
      <c r="B100" t="s">
        <v>55</v>
      </c>
      <c r="C100" s="37">
        <v>2421</v>
      </c>
      <c r="D100" s="38">
        <v>2010</v>
      </c>
    </row>
    <row r="101" spans="1:4" x14ac:dyDescent="0.25">
      <c r="A101" t="s">
        <v>9</v>
      </c>
      <c r="B101" t="s">
        <v>56</v>
      </c>
      <c r="C101" s="37">
        <v>0</v>
      </c>
      <c r="D101" s="38">
        <v>2010</v>
      </c>
    </row>
    <row r="102" spans="1:4" x14ac:dyDescent="0.25">
      <c r="A102" t="s">
        <v>9</v>
      </c>
      <c r="B102" t="s">
        <v>57</v>
      </c>
      <c r="C102" s="37">
        <v>158</v>
      </c>
      <c r="D102" s="38">
        <v>2010</v>
      </c>
    </row>
    <row r="103" spans="1:4" x14ac:dyDescent="0.25">
      <c r="A103" t="s">
        <v>9</v>
      </c>
      <c r="B103" t="s">
        <v>58</v>
      </c>
      <c r="C103" s="37">
        <v>81</v>
      </c>
      <c r="D103" s="38">
        <v>2010</v>
      </c>
    </row>
    <row r="104" spans="1:4" x14ac:dyDescent="0.25">
      <c r="A104" t="s">
        <v>10</v>
      </c>
      <c r="B104" t="s">
        <v>8</v>
      </c>
      <c r="C104" s="37">
        <v>416</v>
      </c>
      <c r="D104" s="38">
        <v>2010</v>
      </c>
    </row>
    <row r="105" spans="1:4" x14ac:dyDescent="0.25">
      <c r="A105" t="s">
        <v>10</v>
      </c>
      <c r="B105" t="s">
        <v>9</v>
      </c>
      <c r="C105" s="37">
        <v>3109</v>
      </c>
      <c r="D105" s="38">
        <v>2010</v>
      </c>
    </row>
    <row r="106" spans="1:4" x14ac:dyDescent="0.25">
      <c r="A106" t="s">
        <v>10</v>
      </c>
      <c r="B106" t="s">
        <v>10</v>
      </c>
      <c r="C106" s="37" t="s">
        <v>60</v>
      </c>
      <c r="D106" s="38">
        <v>2010</v>
      </c>
    </row>
    <row r="107" spans="1:4" x14ac:dyDescent="0.25">
      <c r="A107" t="s">
        <v>10</v>
      </c>
      <c r="B107" t="s">
        <v>11</v>
      </c>
      <c r="C107" s="37">
        <v>689</v>
      </c>
      <c r="D107" s="38">
        <v>2010</v>
      </c>
    </row>
    <row r="108" spans="1:4" x14ac:dyDescent="0.25">
      <c r="A108" t="s">
        <v>10</v>
      </c>
      <c r="B108" t="s">
        <v>12</v>
      </c>
      <c r="C108" s="37">
        <v>47164</v>
      </c>
      <c r="D108" s="38">
        <v>2010</v>
      </c>
    </row>
    <row r="109" spans="1:4" x14ac:dyDescent="0.25">
      <c r="A109" t="s">
        <v>10</v>
      </c>
      <c r="B109" t="s">
        <v>13</v>
      </c>
      <c r="C109" s="37">
        <v>7687</v>
      </c>
      <c r="D109" s="38">
        <v>2010</v>
      </c>
    </row>
    <row r="110" spans="1:4" x14ac:dyDescent="0.25">
      <c r="A110" t="s">
        <v>10</v>
      </c>
      <c r="B110" t="s">
        <v>14</v>
      </c>
      <c r="C110" s="37">
        <v>479</v>
      </c>
      <c r="D110" s="38">
        <v>2010</v>
      </c>
    </row>
    <row r="111" spans="1:4" x14ac:dyDescent="0.25">
      <c r="A111" t="s">
        <v>10</v>
      </c>
      <c r="B111" t="s">
        <v>15</v>
      </c>
      <c r="C111" s="37">
        <v>738</v>
      </c>
      <c r="D111" s="38">
        <v>2010</v>
      </c>
    </row>
    <row r="112" spans="1:4" x14ac:dyDescent="0.25">
      <c r="A112" t="s">
        <v>10</v>
      </c>
      <c r="B112" t="s">
        <v>16</v>
      </c>
      <c r="C112" s="37">
        <v>0</v>
      </c>
      <c r="D112" s="38">
        <v>2010</v>
      </c>
    </row>
    <row r="113" spans="1:4" x14ac:dyDescent="0.25">
      <c r="A113" t="s">
        <v>10</v>
      </c>
      <c r="B113" t="s">
        <v>17</v>
      </c>
      <c r="C113" s="37">
        <v>7712</v>
      </c>
      <c r="D113" s="38">
        <v>2010</v>
      </c>
    </row>
    <row r="114" spans="1:4" x14ac:dyDescent="0.25">
      <c r="A114" t="s">
        <v>10</v>
      </c>
      <c r="B114" t="s">
        <v>18</v>
      </c>
      <c r="C114" s="37">
        <v>4261</v>
      </c>
      <c r="D114" s="38">
        <v>2010</v>
      </c>
    </row>
    <row r="115" spans="1:4" x14ac:dyDescent="0.25">
      <c r="A115" t="s">
        <v>10</v>
      </c>
      <c r="B115" t="s">
        <v>19</v>
      </c>
      <c r="C115" s="37">
        <v>1966</v>
      </c>
      <c r="D115" s="38">
        <v>2010</v>
      </c>
    </row>
    <row r="116" spans="1:4" x14ac:dyDescent="0.25">
      <c r="A116" t="s">
        <v>10</v>
      </c>
      <c r="B116" t="s">
        <v>20</v>
      </c>
      <c r="C116" s="37">
        <v>2147</v>
      </c>
      <c r="D116" s="38">
        <v>2010</v>
      </c>
    </row>
    <row r="117" spans="1:4" x14ac:dyDescent="0.25">
      <c r="A117" t="s">
        <v>10</v>
      </c>
      <c r="B117" t="s">
        <v>21</v>
      </c>
      <c r="C117" s="37">
        <v>12250</v>
      </c>
      <c r="D117" s="38">
        <v>2010</v>
      </c>
    </row>
    <row r="118" spans="1:4" x14ac:dyDescent="0.25">
      <c r="A118" t="s">
        <v>10</v>
      </c>
      <c r="B118" t="s">
        <v>22</v>
      </c>
      <c r="C118" s="37">
        <v>2690</v>
      </c>
      <c r="D118" s="38">
        <v>2010</v>
      </c>
    </row>
    <row r="119" spans="1:4" x14ac:dyDescent="0.25">
      <c r="A119" t="s">
        <v>10</v>
      </c>
      <c r="B119" t="s">
        <v>23</v>
      </c>
      <c r="C119" s="37">
        <v>3008</v>
      </c>
      <c r="D119" s="38">
        <v>2010</v>
      </c>
    </row>
    <row r="120" spans="1:4" x14ac:dyDescent="0.25">
      <c r="A120" t="s">
        <v>10</v>
      </c>
      <c r="B120" t="s">
        <v>24</v>
      </c>
      <c r="C120" s="37">
        <v>1935</v>
      </c>
      <c r="D120" s="38">
        <v>2010</v>
      </c>
    </row>
    <row r="121" spans="1:4" x14ac:dyDescent="0.25">
      <c r="A121" t="s">
        <v>10</v>
      </c>
      <c r="B121" t="s">
        <v>25</v>
      </c>
      <c r="C121" s="37">
        <v>1705</v>
      </c>
      <c r="D121" s="38">
        <v>2010</v>
      </c>
    </row>
    <row r="122" spans="1:4" x14ac:dyDescent="0.25">
      <c r="A122" t="s">
        <v>10</v>
      </c>
      <c r="B122" t="s">
        <v>26</v>
      </c>
      <c r="C122" s="37">
        <v>2014</v>
      </c>
      <c r="D122" s="38">
        <v>2010</v>
      </c>
    </row>
    <row r="123" spans="1:4" x14ac:dyDescent="0.25">
      <c r="A123" t="s">
        <v>10</v>
      </c>
      <c r="B123" t="s">
        <v>27</v>
      </c>
      <c r="C123" s="37">
        <v>241</v>
      </c>
      <c r="D123" s="38">
        <v>2010</v>
      </c>
    </row>
    <row r="124" spans="1:4" x14ac:dyDescent="0.25">
      <c r="A124" t="s">
        <v>10</v>
      </c>
      <c r="B124" t="s">
        <v>28</v>
      </c>
      <c r="C124" s="37">
        <v>1284</v>
      </c>
      <c r="D124" s="38">
        <v>2010</v>
      </c>
    </row>
    <row r="125" spans="1:4" x14ac:dyDescent="0.25">
      <c r="A125" t="s">
        <v>10</v>
      </c>
      <c r="B125" t="s">
        <v>29</v>
      </c>
      <c r="C125" s="37">
        <v>1449</v>
      </c>
      <c r="D125" s="38">
        <v>2010</v>
      </c>
    </row>
    <row r="126" spans="1:4" x14ac:dyDescent="0.25">
      <c r="A126" t="s">
        <v>10</v>
      </c>
      <c r="B126" t="s">
        <v>30</v>
      </c>
      <c r="C126" s="37">
        <v>6354</v>
      </c>
      <c r="D126" s="38">
        <v>2010</v>
      </c>
    </row>
    <row r="127" spans="1:4" x14ac:dyDescent="0.25">
      <c r="A127" t="s">
        <v>10</v>
      </c>
      <c r="B127" t="s">
        <v>31</v>
      </c>
      <c r="C127" s="37">
        <v>5421</v>
      </c>
      <c r="D127" s="38">
        <v>2010</v>
      </c>
    </row>
    <row r="128" spans="1:4" x14ac:dyDescent="0.25">
      <c r="A128" t="s">
        <v>10</v>
      </c>
      <c r="B128" t="s">
        <v>32</v>
      </c>
      <c r="C128" s="37">
        <v>272</v>
      </c>
      <c r="D128" s="38">
        <v>2010</v>
      </c>
    </row>
    <row r="129" spans="1:4" x14ac:dyDescent="0.25">
      <c r="A129" t="s">
        <v>10</v>
      </c>
      <c r="B129" t="s">
        <v>33</v>
      </c>
      <c r="C129" s="37">
        <v>4567</v>
      </c>
      <c r="D129" s="38">
        <v>2010</v>
      </c>
    </row>
    <row r="130" spans="1:4" x14ac:dyDescent="0.25">
      <c r="A130" t="s">
        <v>10</v>
      </c>
      <c r="B130" t="s">
        <v>34</v>
      </c>
      <c r="C130" s="37">
        <v>1343</v>
      </c>
      <c r="D130" s="38">
        <v>2010</v>
      </c>
    </row>
    <row r="131" spans="1:4" x14ac:dyDescent="0.25">
      <c r="A131" t="s">
        <v>10</v>
      </c>
      <c r="B131" t="s">
        <v>35</v>
      </c>
      <c r="C131" s="37">
        <v>1750</v>
      </c>
      <c r="D131" s="38">
        <v>2010</v>
      </c>
    </row>
    <row r="132" spans="1:4" x14ac:dyDescent="0.25">
      <c r="A132" t="s">
        <v>10</v>
      </c>
      <c r="B132" t="s">
        <v>36</v>
      </c>
      <c r="C132" s="37">
        <v>10342</v>
      </c>
      <c r="D132" s="38">
        <v>2010</v>
      </c>
    </row>
    <row r="133" spans="1:4" x14ac:dyDescent="0.25">
      <c r="A133" t="s">
        <v>10</v>
      </c>
      <c r="B133" t="s">
        <v>37</v>
      </c>
      <c r="C133" s="37">
        <v>64</v>
      </c>
      <c r="D133" s="38">
        <v>2010</v>
      </c>
    </row>
    <row r="134" spans="1:4" x14ac:dyDescent="0.25">
      <c r="A134" t="s">
        <v>10</v>
      </c>
      <c r="B134" t="s">
        <v>38</v>
      </c>
      <c r="C134" s="37">
        <v>1782</v>
      </c>
      <c r="D134" s="38">
        <v>2010</v>
      </c>
    </row>
    <row r="135" spans="1:4" x14ac:dyDescent="0.25">
      <c r="A135" t="s">
        <v>10</v>
      </c>
      <c r="B135" t="s">
        <v>39</v>
      </c>
      <c r="C135" s="37">
        <v>4419</v>
      </c>
      <c r="D135" s="38">
        <v>2010</v>
      </c>
    </row>
    <row r="136" spans="1:4" x14ac:dyDescent="0.25">
      <c r="A136" t="s">
        <v>10</v>
      </c>
      <c r="B136" t="s">
        <v>40</v>
      </c>
      <c r="C136" s="37">
        <v>6618</v>
      </c>
      <c r="D136" s="38">
        <v>2010</v>
      </c>
    </row>
    <row r="137" spans="1:4" x14ac:dyDescent="0.25">
      <c r="A137" t="s">
        <v>10</v>
      </c>
      <c r="B137" t="s">
        <v>41</v>
      </c>
      <c r="C137" s="37">
        <v>4463</v>
      </c>
      <c r="D137" s="38">
        <v>2010</v>
      </c>
    </row>
    <row r="138" spans="1:4" x14ac:dyDescent="0.25">
      <c r="A138" t="s">
        <v>10</v>
      </c>
      <c r="B138" t="s">
        <v>42</v>
      </c>
      <c r="C138" s="37">
        <v>826</v>
      </c>
      <c r="D138" s="38">
        <v>2010</v>
      </c>
    </row>
    <row r="139" spans="1:4" x14ac:dyDescent="0.25">
      <c r="A139" t="s">
        <v>10</v>
      </c>
      <c r="B139" t="s">
        <v>43</v>
      </c>
      <c r="C139" s="37">
        <v>5225</v>
      </c>
      <c r="D139" s="38">
        <v>2010</v>
      </c>
    </row>
    <row r="140" spans="1:4" x14ac:dyDescent="0.25">
      <c r="A140" t="s">
        <v>10</v>
      </c>
      <c r="B140" t="s">
        <v>44</v>
      </c>
      <c r="C140" s="37">
        <v>2910</v>
      </c>
      <c r="D140" s="38">
        <v>2010</v>
      </c>
    </row>
    <row r="141" spans="1:4" x14ac:dyDescent="0.25">
      <c r="A141" t="s">
        <v>10</v>
      </c>
      <c r="B141" t="s">
        <v>45</v>
      </c>
      <c r="C141" s="37">
        <v>5430</v>
      </c>
      <c r="D141" s="38">
        <v>2010</v>
      </c>
    </row>
    <row r="142" spans="1:4" x14ac:dyDescent="0.25">
      <c r="A142" t="s">
        <v>10</v>
      </c>
      <c r="B142" t="s">
        <v>46</v>
      </c>
      <c r="C142" s="37">
        <v>5535</v>
      </c>
      <c r="D142" s="38">
        <v>2010</v>
      </c>
    </row>
    <row r="143" spans="1:4" x14ac:dyDescent="0.25">
      <c r="A143" t="s">
        <v>10</v>
      </c>
      <c r="B143" t="s">
        <v>47</v>
      </c>
      <c r="C143" s="37">
        <v>403</v>
      </c>
      <c r="D143" s="38">
        <v>2010</v>
      </c>
    </row>
    <row r="144" spans="1:4" x14ac:dyDescent="0.25">
      <c r="A144" t="s">
        <v>10</v>
      </c>
      <c r="B144" t="s">
        <v>48</v>
      </c>
      <c r="C144" s="37">
        <v>2310</v>
      </c>
      <c r="D144" s="38">
        <v>2010</v>
      </c>
    </row>
    <row r="145" spans="1:4" x14ac:dyDescent="0.25">
      <c r="A145" t="s">
        <v>10</v>
      </c>
      <c r="B145" t="s">
        <v>49</v>
      </c>
      <c r="C145" s="37">
        <v>1351</v>
      </c>
      <c r="D145" s="38">
        <v>2010</v>
      </c>
    </row>
    <row r="146" spans="1:4" x14ac:dyDescent="0.25">
      <c r="A146" t="s">
        <v>10</v>
      </c>
      <c r="B146" t="s">
        <v>50</v>
      </c>
      <c r="C146" s="37">
        <v>3061</v>
      </c>
      <c r="D146" s="38">
        <v>2010</v>
      </c>
    </row>
    <row r="147" spans="1:4" x14ac:dyDescent="0.25">
      <c r="A147" t="s">
        <v>10</v>
      </c>
      <c r="B147" t="s">
        <v>51</v>
      </c>
      <c r="C147" s="37">
        <v>14705</v>
      </c>
      <c r="D147" s="38">
        <v>2010</v>
      </c>
    </row>
    <row r="148" spans="1:4" x14ac:dyDescent="0.25">
      <c r="A148" t="s">
        <v>10</v>
      </c>
      <c r="B148" t="s">
        <v>52</v>
      </c>
      <c r="C148" s="37">
        <v>7164</v>
      </c>
      <c r="D148" s="38">
        <v>2010</v>
      </c>
    </row>
    <row r="149" spans="1:4" x14ac:dyDescent="0.25">
      <c r="A149" t="s">
        <v>10</v>
      </c>
      <c r="B149" t="s">
        <v>53</v>
      </c>
      <c r="C149" s="37">
        <v>664</v>
      </c>
      <c r="D149" s="38">
        <v>2010</v>
      </c>
    </row>
    <row r="150" spans="1:4" x14ac:dyDescent="0.25">
      <c r="A150" t="s">
        <v>10</v>
      </c>
      <c r="B150" t="s">
        <v>54</v>
      </c>
      <c r="C150" s="37">
        <v>3413</v>
      </c>
      <c r="D150" s="38">
        <v>2010</v>
      </c>
    </row>
    <row r="151" spans="1:4" x14ac:dyDescent="0.25">
      <c r="A151" t="s">
        <v>10</v>
      </c>
      <c r="B151" t="s">
        <v>55</v>
      </c>
      <c r="C151" s="37">
        <v>12645</v>
      </c>
      <c r="D151" s="38">
        <v>2010</v>
      </c>
    </row>
    <row r="152" spans="1:4" x14ac:dyDescent="0.25">
      <c r="A152" t="s">
        <v>10</v>
      </c>
      <c r="B152" t="s">
        <v>56</v>
      </c>
      <c r="C152" s="37">
        <v>595</v>
      </c>
      <c r="D152" s="38">
        <v>2010</v>
      </c>
    </row>
    <row r="153" spans="1:4" x14ac:dyDescent="0.25">
      <c r="A153" t="s">
        <v>10</v>
      </c>
      <c r="B153" t="s">
        <v>57</v>
      </c>
      <c r="C153" s="37">
        <v>5556</v>
      </c>
      <c r="D153" s="38">
        <v>2010</v>
      </c>
    </row>
    <row r="154" spans="1:4" x14ac:dyDescent="0.25">
      <c r="A154" t="s">
        <v>10</v>
      </c>
      <c r="B154" t="s">
        <v>58</v>
      </c>
      <c r="C154" s="37">
        <v>593</v>
      </c>
      <c r="D154" s="38">
        <v>2010</v>
      </c>
    </row>
    <row r="155" spans="1:4" x14ac:dyDescent="0.25">
      <c r="A155" t="s">
        <v>11</v>
      </c>
      <c r="B155" t="s">
        <v>8</v>
      </c>
      <c r="C155" s="37">
        <v>1405</v>
      </c>
      <c r="D155" s="38">
        <v>2010</v>
      </c>
    </row>
    <row r="156" spans="1:4" x14ac:dyDescent="0.25">
      <c r="A156" t="s">
        <v>11</v>
      </c>
      <c r="B156" t="s">
        <v>9</v>
      </c>
      <c r="C156" s="37">
        <v>934</v>
      </c>
      <c r="D156" s="38">
        <v>2010</v>
      </c>
    </row>
    <row r="157" spans="1:4" x14ac:dyDescent="0.25">
      <c r="A157" t="s">
        <v>11</v>
      </c>
      <c r="B157" t="s">
        <v>10</v>
      </c>
      <c r="C157" s="37">
        <v>777</v>
      </c>
      <c r="D157" s="38">
        <v>2010</v>
      </c>
    </row>
    <row r="158" spans="1:4" x14ac:dyDescent="0.25">
      <c r="A158" t="s">
        <v>11</v>
      </c>
      <c r="B158" t="s">
        <v>11</v>
      </c>
      <c r="C158" s="37" t="s">
        <v>60</v>
      </c>
      <c r="D158" s="38">
        <v>2010</v>
      </c>
    </row>
    <row r="159" spans="1:4" x14ac:dyDescent="0.25">
      <c r="A159" t="s">
        <v>11</v>
      </c>
      <c r="B159" t="s">
        <v>12</v>
      </c>
      <c r="C159" s="37">
        <v>4457</v>
      </c>
      <c r="D159" s="38">
        <v>2010</v>
      </c>
    </row>
    <row r="160" spans="1:4" x14ac:dyDescent="0.25">
      <c r="A160" t="s">
        <v>11</v>
      </c>
      <c r="B160" t="s">
        <v>13</v>
      </c>
      <c r="C160" s="37">
        <v>2535</v>
      </c>
      <c r="D160" s="38">
        <v>2010</v>
      </c>
    </row>
    <row r="161" spans="1:4" x14ac:dyDescent="0.25">
      <c r="A161" t="s">
        <v>11</v>
      </c>
      <c r="B161" t="s">
        <v>14</v>
      </c>
      <c r="C161" s="37">
        <v>451</v>
      </c>
      <c r="D161" s="38">
        <v>2010</v>
      </c>
    </row>
    <row r="162" spans="1:4" x14ac:dyDescent="0.25">
      <c r="A162" t="s">
        <v>11</v>
      </c>
      <c r="B162" t="s">
        <v>15</v>
      </c>
      <c r="C162" s="37">
        <v>0</v>
      </c>
      <c r="D162" s="38">
        <v>2010</v>
      </c>
    </row>
    <row r="163" spans="1:4" x14ac:dyDescent="0.25">
      <c r="A163" t="s">
        <v>11</v>
      </c>
      <c r="B163" t="s">
        <v>16</v>
      </c>
      <c r="C163" s="37">
        <v>154</v>
      </c>
      <c r="D163" s="38">
        <v>2010</v>
      </c>
    </row>
    <row r="164" spans="1:4" x14ac:dyDescent="0.25">
      <c r="A164" t="s">
        <v>11</v>
      </c>
      <c r="B164" t="s">
        <v>17</v>
      </c>
      <c r="C164" s="37">
        <v>3578</v>
      </c>
      <c r="D164" s="38">
        <v>2010</v>
      </c>
    </row>
    <row r="165" spans="1:4" x14ac:dyDescent="0.25">
      <c r="A165" t="s">
        <v>11</v>
      </c>
      <c r="B165" t="s">
        <v>18</v>
      </c>
      <c r="C165" s="37">
        <v>3921</v>
      </c>
      <c r="D165" s="38">
        <v>2010</v>
      </c>
    </row>
    <row r="166" spans="1:4" x14ac:dyDescent="0.25">
      <c r="A166" t="s">
        <v>11</v>
      </c>
      <c r="B166" t="s">
        <v>19</v>
      </c>
      <c r="C166" s="37">
        <v>129</v>
      </c>
      <c r="D166" s="38">
        <v>2010</v>
      </c>
    </row>
    <row r="167" spans="1:4" x14ac:dyDescent="0.25">
      <c r="A167" t="s">
        <v>11</v>
      </c>
      <c r="B167" t="s">
        <v>20</v>
      </c>
      <c r="C167" s="37">
        <v>618</v>
      </c>
      <c r="D167" s="38">
        <v>2010</v>
      </c>
    </row>
    <row r="168" spans="1:4" x14ac:dyDescent="0.25">
      <c r="A168" t="s">
        <v>11</v>
      </c>
      <c r="B168" t="s">
        <v>21</v>
      </c>
      <c r="C168" s="37">
        <v>3221</v>
      </c>
      <c r="D168" s="38">
        <v>2010</v>
      </c>
    </row>
    <row r="169" spans="1:4" x14ac:dyDescent="0.25">
      <c r="A169" t="s">
        <v>11</v>
      </c>
      <c r="B169" t="s">
        <v>22</v>
      </c>
      <c r="C169" s="37">
        <v>722</v>
      </c>
      <c r="D169" s="38">
        <v>2010</v>
      </c>
    </row>
    <row r="170" spans="1:4" x14ac:dyDescent="0.25">
      <c r="A170" t="s">
        <v>11</v>
      </c>
      <c r="B170" t="s">
        <v>23</v>
      </c>
      <c r="C170" s="37">
        <v>85</v>
      </c>
      <c r="D170" s="38">
        <v>2010</v>
      </c>
    </row>
    <row r="171" spans="1:4" x14ac:dyDescent="0.25">
      <c r="A171" t="s">
        <v>11</v>
      </c>
      <c r="B171" t="s">
        <v>24</v>
      </c>
      <c r="C171" s="37">
        <v>3611</v>
      </c>
      <c r="D171" s="38">
        <v>2010</v>
      </c>
    </row>
    <row r="172" spans="1:4" x14ac:dyDescent="0.25">
      <c r="A172" t="s">
        <v>11</v>
      </c>
      <c r="B172" t="s">
        <v>25</v>
      </c>
      <c r="C172" s="37">
        <v>2540</v>
      </c>
      <c r="D172" s="38">
        <v>2010</v>
      </c>
    </row>
    <row r="173" spans="1:4" x14ac:dyDescent="0.25">
      <c r="A173" t="s">
        <v>11</v>
      </c>
      <c r="B173" t="s">
        <v>26</v>
      </c>
      <c r="C173" s="37">
        <v>4012</v>
      </c>
      <c r="D173" s="38">
        <v>2010</v>
      </c>
    </row>
    <row r="174" spans="1:4" x14ac:dyDescent="0.25">
      <c r="A174" t="s">
        <v>11</v>
      </c>
      <c r="B174" t="s">
        <v>27</v>
      </c>
      <c r="C174" s="37">
        <v>0</v>
      </c>
      <c r="D174" s="38">
        <v>2010</v>
      </c>
    </row>
    <row r="175" spans="1:4" x14ac:dyDescent="0.25">
      <c r="A175" t="s">
        <v>11</v>
      </c>
      <c r="B175" t="s">
        <v>28</v>
      </c>
      <c r="C175" s="37">
        <v>306</v>
      </c>
      <c r="D175" s="38">
        <v>2010</v>
      </c>
    </row>
    <row r="176" spans="1:4" x14ac:dyDescent="0.25">
      <c r="A176" t="s">
        <v>11</v>
      </c>
      <c r="B176" t="s">
        <v>29</v>
      </c>
      <c r="C176" s="37">
        <v>190</v>
      </c>
      <c r="D176" s="38">
        <v>2010</v>
      </c>
    </row>
    <row r="177" spans="1:4" x14ac:dyDescent="0.25">
      <c r="A177" t="s">
        <v>11</v>
      </c>
      <c r="B177" t="s">
        <v>30</v>
      </c>
      <c r="C177" s="37">
        <v>1506</v>
      </c>
      <c r="D177" s="38">
        <v>2010</v>
      </c>
    </row>
    <row r="178" spans="1:4" x14ac:dyDescent="0.25">
      <c r="A178" t="s">
        <v>11</v>
      </c>
      <c r="B178" t="s">
        <v>31</v>
      </c>
      <c r="C178" s="37">
        <v>222</v>
      </c>
      <c r="D178" s="38">
        <v>2010</v>
      </c>
    </row>
    <row r="179" spans="1:4" x14ac:dyDescent="0.25">
      <c r="A179" t="s">
        <v>11</v>
      </c>
      <c r="B179" t="s">
        <v>32</v>
      </c>
      <c r="C179" s="37">
        <v>2764</v>
      </c>
      <c r="D179" s="38">
        <v>2010</v>
      </c>
    </row>
    <row r="180" spans="1:4" x14ac:dyDescent="0.25">
      <c r="A180" t="s">
        <v>11</v>
      </c>
      <c r="B180" t="s">
        <v>33</v>
      </c>
      <c r="C180" s="37">
        <v>7320</v>
      </c>
      <c r="D180" s="38">
        <v>2010</v>
      </c>
    </row>
    <row r="181" spans="1:4" x14ac:dyDescent="0.25">
      <c r="A181" t="s">
        <v>11</v>
      </c>
      <c r="B181" t="s">
        <v>34</v>
      </c>
      <c r="C181" s="37">
        <v>85</v>
      </c>
      <c r="D181" s="38">
        <v>2010</v>
      </c>
    </row>
    <row r="182" spans="1:4" x14ac:dyDescent="0.25">
      <c r="A182" t="s">
        <v>11</v>
      </c>
      <c r="B182" t="s">
        <v>35</v>
      </c>
      <c r="C182" s="37">
        <v>394</v>
      </c>
      <c r="D182" s="38">
        <v>2010</v>
      </c>
    </row>
    <row r="183" spans="1:4" x14ac:dyDescent="0.25">
      <c r="A183" t="s">
        <v>11</v>
      </c>
      <c r="B183" t="s">
        <v>36</v>
      </c>
      <c r="C183" s="37">
        <v>67</v>
      </c>
      <c r="D183" s="38">
        <v>2010</v>
      </c>
    </row>
    <row r="184" spans="1:4" x14ac:dyDescent="0.25">
      <c r="A184" t="s">
        <v>11</v>
      </c>
      <c r="B184" t="s">
        <v>37</v>
      </c>
      <c r="C184" s="37">
        <v>0</v>
      </c>
      <c r="D184" s="38">
        <v>2010</v>
      </c>
    </row>
    <row r="185" spans="1:4" x14ac:dyDescent="0.25">
      <c r="A185" t="s">
        <v>11</v>
      </c>
      <c r="B185" t="s">
        <v>38</v>
      </c>
      <c r="C185" s="37">
        <v>77</v>
      </c>
      <c r="D185" s="38">
        <v>2010</v>
      </c>
    </row>
    <row r="186" spans="1:4" x14ac:dyDescent="0.25">
      <c r="A186" t="s">
        <v>11</v>
      </c>
      <c r="B186" t="s">
        <v>39</v>
      </c>
      <c r="C186" s="37">
        <v>0</v>
      </c>
      <c r="D186" s="38">
        <v>2010</v>
      </c>
    </row>
    <row r="187" spans="1:4" x14ac:dyDescent="0.25">
      <c r="A187" t="s">
        <v>11</v>
      </c>
      <c r="B187" t="s">
        <v>40</v>
      </c>
      <c r="C187" s="37">
        <v>289</v>
      </c>
      <c r="D187" s="38">
        <v>2010</v>
      </c>
    </row>
    <row r="188" spans="1:4" x14ac:dyDescent="0.25">
      <c r="A188" t="s">
        <v>11</v>
      </c>
      <c r="B188" t="s">
        <v>41</v>
      </c>
      <c r="C188" s="37">
        <v>1561</v>
      </c>
      <c r="D188" s="38">
        <v>2010</v>
      </c>
    </row>
    <row r="189" spans="1:4" x14ac:dyDescent="0.25">
      <c r="A189" t="s">
        <v>11</v>
      </c>
      <c r="B189" t="s">
        <v>42</v>
      </c>
      <c r="C189" s="37">
        <v>0</v>
      </c>
      <c r="D189" s="38">
        <v>2010</v>
      </c>
    </row>
    <row r="190" spans="1:4" x14ac:dyDescent="0.25">
      <c r="A190" t="s">
        <v>11</v>
      </c>
      <c r="B190" t="s">
        <v>43</v>
      </c>
      <c r="C190" s="37">
        <v>1137</v>
      </c>
      <c r="D190" s="38">
        <v>2010</v>
      </c>
    </row>
    <row r="191" spans="1:4" x14ac:dyDescent="0.25">
      <c r="A191" t="s">
        <v>11</v>
      </c>
      <c r="B191" t="s">
        <v>44</v>
      </c>
      <c r="C191" s="37">
        <v>8607</v>
      </c>
      <c r="D191" s="38">
        <v>2010</v>
      </c>
    </row>
    <row r="192" spans="1:4" x14ac:dyDescent="0.25">
      <c r="A192" t="s">
        <v>11</v>
      </c>
      <c r="B192" t="s">
        <v>45</v>
      </c>
      <c r="C192" s="37">
        <v>239</v>
      </c>
      <c r="D192" s="38">
        <v>2010</v>
      </c>
    </row>
    <row r="193" spans="1:4" x14ac:dyDescent="0.25">
      <c r="A193" t="s">
        <v>11</v>
      </c>
      <c r="B193" t="s">
        <v>46</v>
      </c>
      <c r="C193" s="37">
        <v>731</v>
      </c>
      <c r="D193" s="38">
        <v>2010</v>
      </c>
    </row>
    <row r="194" spans="1:4" x14ac:dyDescent="0.25">
      <c r="A194" t="s">
        <v>11</v>
      </c>
      <c r="B194" t="s">
        <v>47</v>
      </c>
      <c r="C194" s="37">
        <v>0</v>
      </c>
      <c r="D194" s="38">
        <v>2010</v>
      </c>
    </row>
    <row r="195" spans="1:4" x14ac:dyDescent="0.25">
      <c r="A195" t="s">
        <v>11</v>
      </c>
      <c r="B195" t="s">
        <v>48</v>
      </c>
      <c r="C195" s="37">
        <v>1496</v>
      </c>
      <c r="D195" s="38">
        <v>2010</v>
      </c>
    </row>
    <row r="196" spans="1:4" x14ac:dyDescent="0.25">
      <c r="A196" t="s">
        <v>11</v>
      </c>
      <c r="B196" t="s">
        <v>49</v>
      </c>
      <c r="C196" s="37">
        <v>243</v>
      </c>
      <c r="D196" s="38">
        <v>2010</v>
      </c>
    </row>
    <row r="197" spans="1:4" x14ac:dyDescent="0.25">
      <c r="A197" t="s">
        <v>11</v>
      </c>
      <c r="B197" t="s">
        <v>50</v>
      </c>
      <c r="C197" s="37">
        <v>2653</v>
      </c>
      <c r="D197" s="38">
        <v>2010</v>
      </c>
    </row>
    <row r="198" spans="1:4" x14ac:dyDescent="0.25">
      <c r="A198" t="s">
        <v>11</v>
      </c>
      <c r="B198" t="s">
        <v>51</v>
      </c>
      <c r="C198" s="37">
        <v>13707</v>
      </c>
      <c r="D198" s="38">
        <v>2010</v>
      </c>
    </row>
    <row r="199" spans="1:4" x14ac:dyDescent="0.25">
      <c r="A199" t="s">
        <v>11</v>
      </c>
      <c r="B199" t="s">
        <v>52</v>
      </c>
      <c r="C199" s="37">
        <v>361</v>
      </c>
      <c r="D199" s="38">
        <v>2010</v>
      </c>
    </row>
    <row r="200" spans="1:4" x14ac:dyDescent="0.25">
      <c r="A200" t="s">
        <v>11</v>
      </c>
      <c r="B200" t="s">
        <v>53</v>
      </c>
      <c r="C200" s="37">
        <v>0</v>
      </c>
      <c r="D200" s="38">
        <v>2010</v>
      </c>
    </row>
    <row r="201" spans="1:4" x14ac:dyDescent="0.25">
      <c r="A201" t="s">
        <v>11</v>
      </c>
      <c r="B201" t="s">
        <v>54</v>
      </c>
      <c r="C201" s="37">
        <v>494</v>
      </c>
      <c r="D201" s="38">
        <v>2010</v>
      </c>
    </row>
    <row r="202" spans="1:4" x14ac:dyDescent="0.25">
      <c r="A202" t="s">
        <v>11</v>
      </c>
      <c r="B202" t="s">
        <v>55</v>
      </c>
      <c r="C202" s="37">
        <v>264</v>
      </c>
      <c r="D202" s="38">
        <v>2010</v>
      </c>
    </row>
    <row r="203" spans="1:4" x14ac:dyDescent="0.25">
      <c r="A203" t="s">
        <v>11</v>
      </c>
      <c r="B203" t="s">
        <v>56</v>
      </c>
      <c r="C203" s="37">
        <v>0</v>
      </c>
      <c r="D203" s="38">
        <v>2010</v>
      </c>
    </row>
    <row r="204" spans="1:4" x14ac:dyDescent="0.25">
      <c r="A204" t="s">
        <v>11</v>
      </c>
      <c r="B204" t="s">
        <v>57</v>
      </c>
      <c r="C204" s="37">
        <v>821</v>
      </c>
      <c r="D204" s="38">
        <v>2010</v>
      </c>
    </row>
    <row r="205" spans="1:4" x14ac:dyDescent="0.25">
      <c r="A205" t="s">
        <v>11</v>
      </c>
      <c r="B205" t="s">
        <v>58</v>
      </c>
      <c r="C205" s="37">
        <v>443</v>
      </c>
      <c r="D205" s="38">
        <v>2010</v>
      </c>
    </row>
    <row r="206" spans="1:4" x14ac:dyDescent="0.25">
      <c r="A206" t="s">
        <v>12</v>
      </c>
      <c r="B206" t="s">
        <v>8</v>
      </c>
      <c r="C206" s="37">
        <v>3364</v>
      </c>
      <c r="D206" s="38">
        <v>2010</v>
      </c>
    </row>
    <row r="207" spans="1:4" x14ac:dyDescent="0.25">
      <c r="A207" t="s">
        <v>12</v>
      </c>
      <c r="B207" t="s">
        <v>9</v>
      </c>
      <c r="C207" s="37">
        <v>9579</v>
      </c>
      <c r="D207" s="38">
        <v>2010</v>
      </c>
    </row>
    <row r="208" spans="1:4" x14ac:dyDescent="0.25">
      <c r="A208" t="s">
        <v>12</v>
      </c>
      <c r="B208" t="s">
        <v>10</v>
      </c>
      <c r="C208" s="37">
        <v>33854</v>
      </c>
      <c r="D208" s="38">
        <v>2010</v>
      </c>
    </row>
    <row r="209" spans="1:4" x14ac:dyDescent="0.25">
      <c r="A209" t="s">
        <v>12</v>
      </c>
      <c r="B209" t="s">
        <v>11</v>
      </c>
      <c r="C209" s="37">
        <v>4172</v>
      </c>
      <c r="D209" s="38">
        <v>2010</v>
      </c>
    </row>
    <row r="210" spans="1:4" x14ac:dyDescent="0.25">
      <c r="A210" t="s">
        <v>12</v>
      </c>
      <c r="B210" t="s">
        <v>12</v>
      </c>
      <c r="C210" s="37" t="s">
        <v>60</v>
      </c>
      <c r="D210" s="38">
        <v>2010</v>
      </c>
    </row>
    <row r="211" spans="1:4" x14ac:dyDescent="0.25">
      <c r="A211" t="s">
        <v>12</v>
      </c>
      <c r="B211" t="s">
        <v>13</v>
      </c>
      <c r="C211" s="37">
        <v>15662</v>
      </c>
      <c r="D211" s="38">
        <v>2010</v>
      </c>
    </row>
    <row r="212" spans="1:4" x14ac:dyDescent="0.25">
      <c r="A212" t="s">
        <v>12</v>
      </c>
      <c r="B212" t="s">
        <v>14</v>
      </c>
      <c r="C212" s="37">
        <v>4631</v>
      </c>
      <c r="D212" s="38">
        <v>2010</v>
      </c>
    </row>
    <row r="213" spans="1:4" x14ac:dyDescent="0.25">
      <c r="A213" t="s">
        <v>12</v>
      </c>
      <c r="B213" t="s">
        <v>15</v>
      </c>
      <c r="C213" s="37">
        <v>643</v>
      </c>
      <c r="D213" s="38">
        <v>2010</v>
      </c>
    </row>
    <row r="214" spans="1:4" x14ac:dyDescent="0.25">
      <c r="A214" t="s">
        <v>12</v>
      </c>
      <c r="B214" t="s">
        <v>16</v>
      </c>
      <c r="C214" s="37">
        <v>3683</v>
      </c>
      <c r="D214" s="38">
        <v>2010</v>
      </c>
    </row>
    <row r="215" spans="1:4" x14ac:dyDescent="0.25">
      <c r="A215" t="s">
        <v>12</v>
      </c>
      <c r="B215" t="s">
        <v>17</v>
      </c>
      <c r="C215" s="37">
        <v>20362</v>
      </c>
      <c r="D215" s="38">
        <v>2010</v>
      </c>
    </row>
    <row r="216" spans="1:4" x14ac:dyDescent="0.25">
      <c r="A216" t="s">
        <v>12</v>
      </c>
      <c r="B216" t="s">
        <v>18</v>
      </c>
      <c r="C216" s="37">
        <v>8820</v>
      </c>
      <c r="D216" s="38">
        <v>2010</v>
      </c>
    </row>
    <row r="217" spans="1:4" x14ac:dyDescent="0.25">
      <c r="A217" t="s">
        <v>12</v>
      </c>
      <c r="B217" t="s">
        <v>19</v>
      </c>
      <c r="C217" s="37">
        <v>9528</v>
      </c>
      <c r="D217" s="38">
        <v>2010</v>
      </c>
    </row>
    <row r="218" spans="1:4" x14ac:dyDescent="0.25">
      <c r="A218" t="s">
        <v>12</v>
      </c>
      <c r="B218" t="s">
        <v>20</v>
      </c>
      <c r="C218" s="37">
        <v>5719</v>
      </c>
      <c r="D218" s="38">
        <v>2010</v>
      </c>
    </row>
    <row r="219" spans="1:4" x14ac:dyDescent="0.25">
      <c r="A219" t="s">
        <v>12</v>
      </c>
      <c r="B219" t="s">
        <v>21</v>
      </c>
      <c r="C219" s="37">
        <v>16482</v>
      </c>
      <c r="D219" s="38">
        <v>2010</v>
      </c>
    </row>
    <row r="220" spans="1:4" x14ac:dyDescent="0.25">
      <c r="A220" t="s">
        <v>12</v>
      </c>
      <c r="B220" t="s">
        <v>22</v>
      </c>
      <c r="C220" s="37">
        <v>6550</v>
      </c>
      <c r="D220" s="38">
        <v>2010</v>
      </c>
    </row>
    <row r="221" spans="1:4" x14ac:dyDescent="0.25">
      <c r="A221" t="s">
        <v>12</v>
      </c>
      <c r="B221" t="s">
        <v>23</v>
      </c>
      <c r="C221" s="37">
        <v>3163</v>
      </c>
      <c r="D221" s="38">
        <v>2010</v>
      </c>
    </row>
    <row r="222" spans="1:4" x14ac:dyDescent="0.25">
      <c r="A222" t="s">
        <v>12</v>
      </c>
      <c r="B222" t="s">
        <v>24</v>
      </c>
      <c r="C222" s="37">
        <v>3857</v>
      </c>
      <c r="D222" s="38">
        <v>2010</v>
      </c>
    </row>
    <row r="223" spans="1:4" x14ac:dyDescent="0.25">
      <c r="A223" t="s">
        <v>12</v>
      </c>
      <c r="B223" t="s">
        <v>25</v>
      </c>
      <c r="C223" s="37">
        <v>3394</v>
      </c>
      <c r="D223" s="38">
        <v>2010</v>
      </c>
    </row>
    <row r="224" spans="1:4" x14ac:dyDescent="0.25">
      <c r="A224" t="s">
        <v>12</v>
      </c>
      <c r="B224" t="s">
        <v>26</v>
      </c>
      <c r="C224" s="37">
        <v>2989</v>
      </c>
      <c r="D224" s="38">
        <v>2010</v>
      </c>
    </row>
    <row r="225" spans="1:4" x14ac:dyDescent="0.25">
      <c r="A225" t="s">
        <v>12</v>
      </c>
      <c r="B225" t="s">
        <v>27</v>
      </c>
      <c r="C225" s="37">
        <v>1796</v>
      </c>
      <c r="D225" s="38">
        <v>2010</v>
      </c>
    </row>
    <row r="226" spans="1:4" x14ac:dyDescent="0.25">
      <c r="A226" t="s">
        <v>12</v>
      </c>
      <c r="B226" t="s">
        <v>28</v>
      </c>
      <c r="C226" s="37">
        <v>10626</v>
      </c>
      <c r="D226" s="38">
        <v>2010</v>
      </c>
    </row>
    <row r="227" spans="1:4" x14ac:dyDescent="0.25">
      <c r="A227" t="s">
        <v>12</v>
      </c>
      <c r="B227" t="s">
        <v>29</v>
      </c>
      <c r="C227" s="37">
        <v>11969</v>
      </c>
      <c r="D227" s="38">
        <v>2010</v>
      </c>
    </row>
    <row r="228" spans="1:4" x14ac:dyDescent="0.25">
      <c r="A228" t="s">
        <v>12</v>
      </c>
      <c r="B228" t="s">
        <v>30</v>
      </c>
      <c r="C228" s="37">
        <v>10435</v>
      </c>
      <c r="D228" s="38">
        <v>2010</v>
      </c>
    </row>
    <row r="229" spans="1:4" x14ac:dyDescent="0.25">
      <c r="A229" t="s">
        <v>12</v>
      </c>
      <c r="B229" t="s">
        <v>31</v>
      </c>
      <c r="C229" s="37">
        <v>5095</v>
      </c>
      <c r="D229" s="38">
        <v>2010</v>
      </c>
    </row>
    <row r="230" spans="1:4" x14ac:dyDescent="0.25">
      <c r="A230" t="s">
        <v>12</v>
      </c>
      <c r="B230" t="s">
        <v>32</v>
      </c>
      <c r="C230" s="37">
        <v>2757</v>
      </c>
      <c r="D230" s="38">
        <v>2010</v>
      </c>
    </row>
    <row r="231" spans="1:4" x14ac:dyDescent="0.25">
      <c r="A231" t="s">
        <v>12</v>
      </c>
      <c r="B231" t="s">
        <v>33</v>
      </c>
      <c r="C231" s="37">
        <v>6921</v>
      </c>
      <c r="D231" s="38">
        <v>2010</v>
      </c>
    </row>
    <row r="232" spans="1:4" x14ac:dyDescent="0.25">
      <c r="A232" t="s">
        <v>12</v>
      </c>
      <c r="B232" t="s">
        <v>34</v>
      </c>
      <c r="C232" s="37">
        <v>3009</v>
      </c>
      <c r="D232" s="38">
        <v>2010</v>
      </c>
    </row>
    <row r="233" spans="1:4" x14ac:dyDescent="0.25">
      <c r="A233" t="s">
        <v>12</v>
      </c>
      <c r="B233" t="s">
        <v>35</v>
      </c>
      <c r="C233" s="37">
        <v>3062</v>
      </c>
      <c r="D233" s="38">
        <v>2010</v>
      </c>
    </row>
    <row r="234" spans="1:4" x14ac:dyDescent="0.25">
      <c r="A234" t="s">
        <v>12</v>
      </c>
      <c r="B234" t="s">
        <v>36</v>
      </c>
      <c r="C234" s="37">
        <v>27724</v>
      </c>
      <c r="D234" s="38">
        <v>2010</v>
      </c>
    </row>
    <row r="235" spans="1:4" x14ac:dyDescent="0.25">
      <c r="A235" t="s">
        <v>12</v>
      </c>
      <c r="B235" t="s">
        <v>37</v>
      </c>
      <c r="C235" s="37">
        <v>1614</v>
      </c>
      <c r="D235" s="38">
        <v>2010</v>
      </c>
    </row>
    <row r="236" spans="1:4" x14ac:dyDescent="0.25">
      <c r="A236" t="s">
        <v>12</v>
      </c>
      <c r="B236" t="s">
        <v>38</v>
      </c>
      <c r="C236" s="37">
        <v>10108</v>
      </c>
      <c r="D236" s="38">
        <v>2010</v>
      </c>
    </row>
    <row r="237" spans="1:4" x14ac:dyDescent="0.25">
      <c r="A237" t="s">
        <v>12</v>
      </c>
      <c r="B237" t="s">
        <v>39</v>
      </c>
      <c r="C237" s="37">
        <v>4632</v>
      </c>
      <c r="D237" s="38">
        <v>2010</v>
      </c>
    </row>
    <row r="238" spans="1:4" x14ac:dyDescent="0.25">
      <c r="A238" t="s">
        <v>12</v>
      </c>
      <c r="B238" t="s">
        <v>40</v>
      </c>
      <c r="C238" s="37">
        <v>20981</v>
      </c>
      <c r="D238" s="38">
        <v>2010</v>
      </c>
    </row>
    <row r="239" spans="1:4" x14ac:dyDescent="0.25">
      <c r="A239" t="s">
        <v>12</v>
      </c>
      <c r="B239" t="s">
        <v>41</v>
      </c>
      <c r="C239" s="37">
        <v>9593</v>
      </c>
      <c r="D239" s="38">
        <v>2010</v>
      </c>
    </row>
    <row r="240" spans="1:4" x14ac:dyDescent="0.25">
      <c r="A240" t="s">
        <v>12</v>
      </c>
      <c r="B240" t="s">
        <v>42</v>
      </c>
      <c r="C240" s="37">
        <v>392</v>
      </c>
      <c r="D240" s="38">
        <v>2010</v>
      </c>
    </row>
    <row r="241" spans="1:4" x14ac:dyDescent="0.25">
      <c r="A241" t="s">
        <v>12</v>
      </c>
      <c r="B241" t="s">
        <v>43</v>
      </c>
      <c r="C241" s="37">
        <v>8170</v>
      </c>
      <c r="D241" s="38">
        <v>2010</v>
      </c>
    </row>
    <row r="242" spans="1:4" x14ac:dyDescent="0.25">
      <c r="A242" t="s">
        <v>12</v>
      </c>
      <c r="B242" t="s">
        <v>44</v>
      </c>
      <c r="C242" s="37">
        <v>5708</v>
      </c>
      <c r="D242" s="38">
        <v>2010</v>
      </c>
    </row>
    <row r="243" spans="1:4" x14ac:dyDescent="0.25">
      <c r="A243" t="s">
        <v>12</v>
      </c>
      <c r="B243" t="s">
        <v>45</v>
      </c>
      <c r="C243" s="37">
        <v>20913</v>
      </c>
      <c r="D243" s="38">
        <v>2010</v>
      </c>
    </row>
    <row r="244" spans="1:4" x14ac:dyDescent="0.25">
      <c r="A244" t="s">
        <v>12</v>
      </c>
      <c r="B244" t="s">
        <v>46</v>
      </c>
      <c r="C244" s="37">
        <v>9948</v>
      </c>
      <c r="D244" s="38">
        <v>2010</v>
      </c>
    </row>
    <row r="245" spans="1:4" x14ac:dyDescent="0.25">
      <c r="A245" t="s">
        <v>12</v>
      </c>
      <c r="B245" t="s">
        <v>47</v>
      </c>
      <c r="C245" s="37">
        <v>526</v>
      </c>
      <c r="D245" s="38">
        <v>2010</v>
      </c>
    </row>
    <row r="246" spans="1:4" x14ac:dyDescent="0.25">
      <c r="A246" t="s">
        <v>12</v>
      </c>
      <c r="B246" t="s">
        <v>48</v>
      </c>
      <c r="C246" s="37">
        <v>5016</v>
      </c>
      <c r="D246" s="38">
        <v>2010</v>
      </c>
    </row>
    <row r="247" spans="1:4" x14ac:dyDescent="0.25">
      <c r="A247" t="s">
        <v>12</v>
      </c>
      <c r="B247" t="s">
        <v>49</v>
      </c>
      <c r="C247" s="37">
        <v>1604</v>
      </c>
      <c r="D247" s="38">
        <v>2010</v>
      </c>
    </row>
    <row r="248" spans="1:4" x14ac:dyDescent="0.25">
      <c r="A248" t="s">
        <v>12</v>
      </c>
      <c r="B248" t="s">
        <v>50</v>
      </c>
      <c r="C248" s="37">
        <v>4349</v>
      </c>
      <c r="D248" s="38">
        <v>2010</v>
      </c>
    </row>
    <row r="249" spans="1:4" x14ac:dyDescent="0.25">
      <c r="A249" t="s">
        <v>12</v>
      </c>
      <c r="B249" t="s">
        <v>51</v>
      </c>
      <c r="C249" s="37">
        <v>36582</v>
      </c>
      <c r="D249" s="38">
        <v>2010</v>
      </c>
    </row>
    <row r="250" spans="1:4" x14ac:dyDescent="0.25">
      <c r="A250" t="s">
        <v>12</v>
      </c>
      <c r="B250" t="s">
        <v>52</v>
      </c>
      <c r="C250" s="37">
        <v>10653</v>
      </c>
      <c r="D250" s="38">
        <v>2010</v>
      </c>
    </row>
    <row r="251" spans="1:4" x14ac:dyDescent="0.25">
      <c r="A251" t="s">
        <v>12</v>
      </c>
      <c r="B251" t="s">
        <v>53</v>
      </c>
      <c r="C251" s="37">
        <v>525</v>
      </c>
      <c r="D251" s="38">
        <v>2010</v>
      </c>
    </row>
    <row r="252" spans="1:4" x14ac:dyDescent="0.25">
      <c r="A252" t="s">
        <v>12</v>
      </c>
      <c r="B252" t="s">
        <v>54</v>
      </c>
      <c r="C252" s="37">
        <v>14232</v>
      </c>
      <c r="D252" s="38">
        <v>2010</v>
      </c>
    </row>
    <row r="253" spans="1:4" x14ac:dyDescent="0.25">
      <c r="A253" t="s">
        <v>12</v>
      </c>
      <c r="B253" t="s">
        <v>55</v>
      </c>
      <c r="C253" s="37">
        <v>30544</v>
      </c>
      <c r="D253" s="38">
        <v>2010</v>
      </c>
    </row>
    <row r="254" spans="1:4" x14ac:dyDescent="0.25">
      <c r="A254" t="s">
        <v>12</v>
      </c>
      <c r="B254" t="s">
        <v>56</v>
      </c>
      <c r="C254" s="37">
        <v>1446</v>
      </c>
      <c r="D254" s="38">
        <v>2010</v>
      </c>
    </row>
    <row r="255" spans="1:4" x14ac:dyDescent="0.25">
      <c r="A255" t="s">
        <v>12</v>
      </c>
      <c r="B255" t="s">
        <v>57</v>
      </c>
      <c r="C255" s="37">
        <v>6031</v>
      </c>
      <c r="D255" s="38">
        <v>2010</v>
      </c>
    </row>
    <row r="256" spans="1:4" x14ac:dyDescent="0.25">
      <c r="A256" t="s">
        <v>12</v>
      </c>
      <c r="B256" t="s">
        <v>58</v>
      </c>
      <c r="C256" s="37">
        <v>1336</v>
      </c>
      <c r="D256" s="38">
        <v>2010</v>
      </c>
    </row>
    <row r="257" spans="1:4" x14ac:dyDescent="0.25">
      <c r="A257" t="s">
        <v>13</v>
      </c>
      <c r="B257" t="s">
        <v>8</v>
      </c>
      <c r="C257" s="37">
        <v>954</v>
      </c>
      <c r="D257" s="38">
        <v>2010</v>
      </c>
    </row>
    <row r="258" spans="1:4" x14ac:dyDescent="0.25">
      <c r="A258" t="s">
        <v>13</v>
      </c>
      <c r="B258" t="s">
        <v>9</v>
      </c>
      <c r="C258" s="37">
        <v>2225</v>
      </c>
      <c r="D258" s="38">
        <v>2010</v>
      </c>
    </row>
    <row r="259" spans="1:4" x14ac:dyDescent="0.25">
      <c r="A259" t="s">
        <v>13</v>
      </c>
      <c r="B259" t="s">
        <v>10</v>
      </c>
      <c r="C259" s="37">
        <v>12287</v>
      </c>
      <c r="D259" s="38">
        <v>2010</v>
      </c>
    </row>
    <row r="260" spans="1:4" x14ac:dyDescent="0.25">
      <c r="A260" t="s">
        <v>13</v>
      </c>
      <c r="B260" t="s">
        <v>11</v>
      </c>
      <c r="C260" s="37">
        <v>1034</v>
      </c>
      <c r="D260" s="38">
        <v>2010</v>
      </c>
    </row>
    <row r="261" spans="1:4" x14ac:dyDescent="0.25">
      <c r="A261" t="s">
        <v>13</v>
      </c>
      <c r="B261" t="s">
        <v>12</v>
      </c>
      <c r="C261" s="37">
        <v>26089</v>
      </c>
      <c r="D261" s="38">
        <v>2010</v>
      </c>
    </row>
    <row r="262" spans="1:4" x14ac:dyDescent="0.25">
      <c r="A262" t="s">
        <v>13</v>
      </c>
      <c r="B262" t="s">
        <v>13</v>
      </c>
      <c r="C262" s="37" t="s">
        <v>60</v>
      </c>
      <c r="D262" s="38">
        <v>2010</v>
      </c>
    </row>
    <row r="263" spans="1:4" x14ac:dyDescent="0.25">
      <c r="A263" t="s">
        <v>13</v>
      </c>
      <c r="B263" t="s">
        <v>14</v>
      </c>
      <c r="C263" s="37">
        <v>459</v>
      </c>
      <c r="D263" s="38">
        <v>2010</v>
      </c>
    </row>
    <row r="264" spans="1:4" x14ac:dyDescent="0.25">
      <c r="A264" t="s">
        <v>13</v>
      </c>
      <c r="B264" t="s">
        <v>15</v>
      </c>
      <c r="C264" s="37">
        <v>486</v>
      </c>
      <c r="D264" s="38">
        <v>2010</v>
      </c>
    </row>
    <row r="265" spans="1:4" x14ac:dyDescent="0.25">
      <c r="A265" t="s">
        <v>13</v>
      </c>
      <c r="B265" t="s">
        <v>16</v>
      </c>
      <c r="C265" s="37">
        <v>479</v>
      </c>
      <c r="D265" s="38">
        <v>2010</v>
      </c>
    </row>
    <row r="266" spans="1:4" x14ac:dyDescent="0.25">
      <c r="A266" t="s">
        <v>13</v>
      </c>
      <c r="B266" t="s">
        <v>17</v>
      </c>
      <c r="C266" s="37">
        <v>8849</v>
      </c>
      <c r="D266" s="38">
        <v>2010</v>
      </c>
    </row>
    <row r="267" spans="1:4" x14ac:dyDescent="0.25">
      <c r="A267" t="s">
        <v>13</v>
      </c>
      <c r="B267" t="s">
        <v>18</v>
      </c>
      <c r="C267" s="37">
        <v>6445</v>
      </c>
      <c r="D267" s="38">
        <v>2010</v>
      </c>
    </row>
    <row r="268" spans="1:4" x14ac:dyDescent="0.25">
      <c r="A268" t="s">
        <v>13</v>
      </c>
      <c r="B268" t="s">
        <v>19</v>
      </c>
      <c r="C268" s="37">
        <v>2355</v>
      </c>
      <c r="D268" s="38">
        <v>2010</v>
      </c>
    </row>
    <row r="269" spans="1:4" x14ac:dyDescent="0.25">
      <c r="A269" t="s">
        <v>13</v>
      </c>
      <c r="B269" t="s">
        <v>20</v>
      </c>
      <c r="C269" s="37">
        <v>839</v>
      </c>
      <c r="D269" s="38">
        <v>2010</v>
      </c>
    </row>
    <row r="270" spans="1:4" x14ac:dyDescent="0.25">
      <c r="A270" t="s">
        <v>13</v>
      </c>
      <c r="B270" t="s">
        <v>21</v>
      </c>
      <c r="C270" s="37">
        <v>6950</v>
      </c>
      <c r="D270" s="38">
        <v>2010</v>
      </c>
    </row>
    <row r="271" spans="1:4" x14ac:dyDescent="0.25">
      <c r="A271" t="s">
        <v>13</v>
      </c>
      <c r="B271" t="s">
        <v>22</v>
      </c>
      <c r="C271" s="37">
        <v>3296</v>
      </c>
      <c r="D271" s="38">
        <v>2010</v>
      </c>
    </row>
    <row r="272" spans="1:4" x14ac:dyDescent="0.25">
      <c r="A272" t="s">
        <v>13</v>
      </c>
      <c r="B272" t="s">
        <v>23</v>
      </c>
      <c r="C272" s="37">
        <v>2140</v>
      </c>
      <c r="D272" s="38">
        <v>2010</v>
      </c>
    </row>
    <row r="273" spans="1:4" x14ac:dyDescent="0.25">
      <c r="A273" t="s">
        <v>13</v>
      </c>
      <c r="B273" t="s">
        <v>24</v>
      </c>
      <c r="C273" s="37">
        <v>4308</v>
      </c>
      <c r="D273" s="38">
        <v>2010</v>
      </c>
    </row>
    <row r="274" spans="1:4" x14ac:dyDescent="0.25">
      <c r="A274" t="s">
        <v>13</v>
      </c>
      <c r="B274" t="s">
        <v>25</v>
      </c>
      <c r="C274" s="37">
        <v>1961</v>
      </c>
      <c r="D274" s="38">
        <v>2010</v>
      </c>
    </row>
    <row r="275" spans="1:4" x14ac:dyDescent="0.25">
      <c r="A275" t="s">
        <v>13</v>
      </c>
      <c r="B275" t="s">
        <v>26</v>
      </c>
      <c r="C275" s="37">
        <v>968</v>
      </c>
      <c r="D275" s="38">
        <v>2010</v>
      </c>
    </row>
    <row r="276" spans="1:4" x14ac:dyDescent="0.25">
      <c r="A276" t="s">
        <v>13</v>
      </c>
      <c r="B276" t="s">
        <v>27</v>
      </c>
      <c r="C276" s="37">
        <v>532</v>
      </c>
      <c r="D276" s="38">
        <v>2010</v>
      </c>
    </row>
    <row r="277" spans="1:4" x14ac:dyDescent="0.25">
      <c r="A277" t="s">
        <v>13</v>
      </c>
      <c r="B277" t="s">
        <v>28</v>
      </c>
      <c r="C277" s="37">
        <v>1532</v>
      </c>
      <c r="D277" s="38">
        <v>2010</v>
      </c>
    </row>
    <row r="278" spans="1:4" x14ac:dyDescent="0.25">
      <c r="A278" t="s">
        <v>13</v>
      </c>
      <c r="B278" t="s">
        <v>29</v>
      </c>
      <c r="C278" s="37">
        <v>2242</v>
      </c>
      <c r="D278" s="38">
        <v>2010</v>
      </c>
    </row>
    <row r="279" spans="1:4" x14ac:dyDescent="0.25">
      <c r="A279" t="s">
        <v>13</v>
      </c>
      <c r="B279" t="s">
        <v>30</v>
      </c>
      <c r="C279" s="37">
        <v>4587</v>
      </c>
      <c r="D279" s="38">
        <v>2010</v>
      </c>
    </row>
    <row r="280" spans="1:4" x14ac:dyDescent="0.25">
      <c r="A280" t="s">
        <v>13</v>
      </c>
      <c r="B280" t="s">
        <v>31</v>
      </c>
      <c r="C280" s="37">
        <v>2878</v>
      </c>
      <c r="D280" s="38">
        <v>2010</v>
      </c>
    </row>
    <row r="281" spans="1:4" x14ac:dyDescent="0.25">
      <c r="A281" t="s">
        <v>13</v>
      </c>
      <c r="B281" t="s">
        <v>32</v>
      </c>
      <c r="C281" s="37">
        <v>1277</v>
      </c>
      <c r="D281" s="38">
        <v>2010</v>
      </c>
    </row>
    <row r="282" spans="1:4" x14ac:dyDescent="0.25">
      <c r="A282" t="s">
        <v>13</v>
      </c>
      <c r="B282" t="s">
        <v>33</v>
      </c>
      <c r="C282" s="37">
        <v>1978</v>
      </c>
      <c r="D282" s="38">
        <v>2010</v>
      </c>
    </row>
    <row r="283" spans="1:4" x14ac:dyDescent="0.25">
      <c r="A283" t="s">
        <v>13</v>
      </c>
      <c r="B283" t="s">
        <v>34</v>
      </c>
      <c r="C283" s="37">
        <v>2042</v>
      </c>
      <c r="D283" s="38">
        <v>2010</v>
      </c>
    </row>
    <row r="284" spans="1:4" x14ac:dyDescent="0.25">
      <c r="A284" t="s">
        <v>13</v>
      </c>
      <c r="B284" t="s">
        <v>35</v>
      </c>
      <c r="C284" s="37">
        <v>4065</v>
      </c>
      <c r="D284" s="38">
        <v>2010</v>
      </c>
    </row>
    <row r="285" spans="1:4" x14ac:dyDescent="0.25">
      <c r="A285" t="s">
        <v>13</v>
      </c>
      <c r="B285" t="s">
        <v>36</v>
      </c>
      <c r="C285" s="37">
        <v>4131</v>
      </c>
      <c r="D285" s="38">
        <v>2010</v>
      </c>
    </row>
    <row r="286" spans="1:4" x14ac:dyDescent="0.25">
      <c r="A286" t="s">
        <v>13</v>
      </c>
      <c r="B286" t="s">
        <v>37</v>
      </c>
      <c r="C286" s="37">
        <v>791</v>
      </c>
      <c r="D286" s="38">
        <v>2010</v>
      </c>
    </row>
    <row r="287" spans="1:4" x14ac:dyDescent="0.25">
      <c r="A287" t="s">
        <v>13</v>
      </c>
      <c r="B287" t="s">
        <v>38</v>
      </c>
      <c r="C287" s="37">
        <v>1259</v>
      </c>
      <c r="D287" s="38">
        <v>2010</v>
      </c>
    </row>
    <row r="288" spans="1:4" x14ac:dyDescent="0.25">
      <c r="A288" t="s">
        <v>13</v>
      </c>
      <c r="B288" t="s">
        <v>39</v>
      </c>
      <c r="C288" s="37">
        <v>3921</v>
      </c>
      <c r="D288" s="38">
        <v>2010</v>
      </c>
    </row>
    <row r="289" spans="1:4" x14ac:dyDescent="0.25">
      <c r="A289" t="s">
        <v>13</v>
      </c>
      <c r="B289" t="s">
        <v>40</v>
      </c>
      <c r="C289" s="37">
        <v>4594</v>
      </c>
      <c r="D289" s="38">
        <v>2010</v>
      </c>
    </row>
    <row r="290" spans="1:4" x14ac:dyDescent="0.25">
      <c r="A290" t="s">
        <v>13</v>
      </c>
      <c r="B290" t="s">
        <v>41</v>
      </c>
      <c r="C290" s="37">
        <v>2940</v>
      </c>
      <c r="D290" s="38">
        <v>2010</v>
      </c>
    </row>
    <row r="291" spans="1:4" x14ac:dyDescent="0.25">
      <c r="A291" t="s">
        <v>13</v>
      </c>
      <c r="B291" t="s">
        <v>42</v>
      </c>
      <c r="C291" s="37">
        <v>802</v>
      </c>
      <c r="D291" s="38">
        <v>2010</v>
      </c>
    </row>
    <row r="292" spans="1:4" x14ac:dyDescent="0.25">
      <c r="A292" t="s">
        <v>13</v>
      </c>
      <c r="B292" t="s">
        <v>43</v>
      </c>
      <c r="C292" s="37">
        <v>2838</v>
      </c>
      <c r="D292" s="38">
        <v>2010</v>
      </c>
    </row>
    <row r="293" spans="1:4" x14ac:dyDescent="0.25">
      <c r="A293" t="s">
        <v>13</v>
      </c>
      <c r="B293" t="s">
        <v>44</v>
      </c>
      <c r="C293" s="37">
        <v>3464</v>
      </c>
      <c r="D293" s="38">
        <v>2010</v>
      </c>
    </row>
    <row r="294" spans="1:4" x14ac:dyDescent="0.25">
      <c r="A294" t="s">
        <v>13</v>
      </c>
      <c r="B294" t="s">
        <v>45</v>
      </c>
      <c r="C294" s="37">
        <v>4330</v>
      </c>
      <c r="D294" s="38">
        <v>2010</v>
      </c>
    </row>
    <row r="295" spans="1:4" x14ac:dyDescent="0.25">
      <c r="A295" t="s">
        <v>13</v>
      </c>
      <c r="B295" t="s">
        <v>46</v>
      </c>
      <c r="C295" s="37">
        <v>3928</v>
      </c>
      <c r="D295" s="38">
        <v>2010</v>
      </c>
    </row>
    <row r="296" spans="1:4" x14ac:dyDescent="0.25">
      <c r="A296" t="s">
        <v>13</v>
      </c>
      <c r="B296" t="s">
        <v>47</v>
      </c>
      <c r="C296" s="37">
        <v>192</v>
      </c>
      <c r="D296" s="38">
        <v>2010</v>
      </c>
    </row>
    <row r="297" spans="1:4" x14ac:dyDescent="0.25">
      <c r="A297" t="s">
        <v>13</v>
      </c>
      <c r="B297" t="s">
        <v>48</v>
      </c>
      <c r="C297" s="37">
        <v>1231</v>
      </c>
      <c r="D297" s="38">
        <v>2010</v>
      </c>
    </row>
    <row r="298" spans="1:4" x14ac:dyDescent="0.25">
      <c r="A298" t="s">
        <v>13</v>
      </c>
      <c r="B298" t="s">
        <v>49</v>
      </c>
      <c r="C298" s="37">
        <v>1847</v>
      </c>
      <c r="D298" s="38">
        <v>2010</v>
      </c>
    </row>
    <row r="299" spans="1:4" x14ac:dyDescent="0.25">
      <c r="A299" t="s">
        <v>13</v>
      </c>
      <c r="B299" t="s">
        <v>50</v>
      </c>
      <c r="C299" s="37">
        <v>1628</v>
      </c>
      <c r="D299" s="38">
        <v>2010</v>
      </c>
    </row>
    <row r="300" spans="1:4" x14ac:dyDescent="0.25">
      <c r="A300" t="s">
        <v>13</v>
      </c>
      <c r="B300" t="s">
        <v>51</v>
      </c>
      <c r="C300" s="37">
        <v>22253</v>
      </c>
      <c r="D300" s="38">
        <v>2010</v>
      </c>
    </row>
    <row r="301" spans="1:4" x14ac:dyDescent="0.25">
      <c r="A301" t="s">
        <v>13</v>
      </c>
      <c r="B301" t="s">
        <v>52</v>
      </c>
      <c r="C301" s="37">
        <v>4748</v>
      </c>
      <c r="D301" s="38">
        <v>2010</v>
      </c>
    </row>
    <row r="302" spans="1:4" x14ac:dyDescent="0.25">
      <c r="A302" t="s">
        <v>13</v>
      </c>
      <c r="B302" t="s">
        <v>53</v>
      </c>
      <c r="C302" s="37">
        <v>350</v>
      </c>
      <c r="D302" s="38">
        <v>2010</v>
      </c>
    </row>
    <row r="303" spans="1:4" x14ac:dyDescent="0.25">
      <c r="A303" t="s">
        <v>13</v>
      </c>
      <c r="B303" t="s">
        <v>54</v>
      </c>
      <c r="C303" s="37">
        <v>2739</v>
      </c>
      <c r="D303" s="38">
        <v>2010</v>
      </c>
    </row>
    <row r="304" spans="1:4" x14ac:dyDescent="0.25">
      <c r="A304" t="s">
        <v>13</v>
      </c>
      <c r="B304" t="s">
        <v>55</v>
      </c>
      <c r="C304" s="37">
        <v>7583</v>
      </c>
      <c r="D304" s="38">
        <v>2010</v>
      </c>
    </row>
    <row r="305" spans="1:4" x14ac:dyDescent="0.25">
      <c r="A305" t="s">
        <v>13</v>
      </c>
      <c r="B305" t="s">
        <v>56</v>
      </c>
      <c r="C305" s="37">
        <v>623</v>
      </c>
      <c r="D305" s="38">
        <v>2010</v>
      </c>
    </row>
    <row r="306" spans="1:4" x14ac:dyDescent="0.25">
      <c r="A306" t="s">
        <v>13</v>
      </c>
      <c r="B306" t="s">
        <v>57</v>
      </c>
      <c r="C306" s="37">
        <v>2499</v>
      </c>
      <c r="D306" s="38">
        <v>2010</v>
      </c>
    </row>
    <row r="307" spans="1:4" x14ac:dyDescent="0.25">
      <c r="A307" t="s">
        <v>13</v>
      </c>
      <c r="B307" t="s">
        <v>58</v>
      </c>
      <c r="C307" s="37">
        <v>4418</v>
      </c>
      <c r="D307" s="38">
        <v>2010</v>
      </c>
    </row>
    <row r="308" spans="1:4" x14ac:dyDescent="0.25">
      <c r="A308" t="s">
        <v>14</v>
      </c>
      <c r="B308" t="s">
        <v>8</v>
      </c>
      <c r="C308" s="37">
        <v>896</v>
      </c>
      <c r="D308" s="38">
        <v>2010</v>
      </c>
    </row>
    <row r="309" spans="1:4" x14ac:dyDescent="0.25">
      <c r="A309" t="s">
        <v>14</v>
      </c>
      <c r="B309" t="s">
        <v>9</v>
      </c>
      <c r="C309" s="37">
        <v>0</v>
      </c>
      <c r="D309" s="38">
        <v>2010</v>
      </c>
    </row>
    <row r="310" spans="1:4" x14ac:dyDescent="0.25">
      <c r="A310" t="s">
        <v>14</v>
      </c>
      <c r="B310" t="s">
        <v>10</v>
      </c>
      <c r="C310" s="37">
        <v>664</v>
      </c>
      <c r="D310" s="38">
        <v>2010</v>
      </c>
    </row>
    <row r="311" spans="1:4" x14ac:dyDescent="0.25">
      <c r="A311" t="s">
        <v>14</v>
      </c>
      <c r="B311" t="s">
        <v>11</v>
      </c>
      <c r="C311" s="37">
        <v>334</v>
      </c>
      <c r="D311" s="38">
        <v>2010</v>
      </c>
    </row>
    <row r="312" spans="1:4" x14ac:dyDescent="0.25">
      <c r="A312" t="s">
        <v>14</v>
      </c>
      <c r="B312" t="s">
        <v>12</v>
      </c>
      <c r="C312" s="37">
        <v>4479</v>
      </c>
      <c r="D312" s="38">
        <v>2010</v>
      </c>
    </row>
    <row r="313" spans="1:4" x14ac:dyDescent="0.25">
      <c r="A313" t="s">
        <v>14</v>
      </c>
      <c r="B313" t="s">
        <v>13</v>
      </c>
      <c r="C313" s="37">
        <v>547</v>
      </c>
      <c r="D313" s="38">
        <v>2010</v>
      </c>
    </row>
    <row r="314" spans="1:4" x14ac:dyDescent="0.25">
      <c r="A314" t="s">
        <v>14</v>
      </c>
      <c r="B314" t="s">
        <v>14</v>
      </c>
      <c r="C314" s="37" t="s">
        <v>60</v>
      </c>
      <c r="D314" s="38">
        <v>2010</v>
      </c>
    </row>
    <row r="315" spans="1:4" x14ac:dyDescent="0.25">
      <c r="A315" t="s">
        <v>14</v>
      </c>
      <c r="B315" t="s">
        <v>15</v>
      </c>
      <c r="C315" s="37">
        <v>149</v>
      </c>
      <c r="D315" s="38">
        <v>2010</v>
      </c>
    </row>
    <row r="316" spans="1:4" x14ac:dyDescent="0.25">
      <c r="A316" t="s">
        <v>14</v>
      </c>
      <c r="B316" t="s">
        <v>16</v>
      </c>
      <c r="C316" s="37">
        <v>331</v>
      </c>
      <c r="D316" s="38">
        <v>2010</v>
      </c>
    </row>
    <row r="317" spans="1:4" x14ac:dyDescent="0.25">
      <c r="A317" t="s">
        <v>14</v>
      </c>
      <c r="B317" t="s">
        <v>17</v>
      </c>
      <c r="C317" s="37">
        <v>9207</v>
      </c>
      <c r="D317" s="38">
        <v>2010</v>
      </c>
    </row>
    <row r="318" spans="1:4" x14ac:dyDescent="0.25">
      <c r="A318" t="s">
        <v>14</v>
      </c>
      <c r="B318" t="s">
        <v>18</v>
      </c>
      <c r="C318" s="37">
        <v>748</v>
      </c>
      <c r="D318" s="38">
        <v>2010</v>
      </c>
    </row>
    <row r="319" spans="1:4" x14ac:dyDescent="0.25">
      <c r="A319" t="s">
        <v>14</v>
      </c>
      <c r="B319" t="s">
        <v>19</v>
      </c>
      <c r="C319" s="37">
        <v>182</v>
      </c>
      <c r="D319" s="38">
        <v>2010</v>
      </c>
    </row>
    <row r="320" spans="1:4" x14ac:dyDescent="0.25">
      <c r="A320" t="s">
        <v>14</v>
      </c>
      <c r="B320" t="s">
        <v>20</v>
      </c>
      <c r="C320" s="37">
        <v>147</v>
      </c>
      <c r="D320" s="38">
        <v>2010</v>
      </c>
    </row>
    <row r="321" spans="1:4" x14ac:dyDescent="0.25">
      <c r="A321" t="s">
        <v>14</v>
      </c>
      <c r="B321" t="s">
        <v>21</v>
      </c>
      <c r="C321" s="37">
        <v>3391</v>
      </c>
      <c r="D321" s="38">
        <v>2010</v>
      </c>
    </row>
    <row r="322" spans="1:4" x14ac:dyDescent="0.25">
      <c r="A322" t="s">
        <v>14</v>
      </c>
      <c r="B322" t="s">
        <v>22</v>
      </c>
      <c r="C322" s="37">
        <v>1074</v>
      </c>
      <c r="D322" s="38">
        <v>2010</v>
      </c>
    </row>
    <row r="323" spans="1:4" x14ac:dyDescent="0.25">
      <c r="A323" t="s">
        <v>14</v>
      </c>
      <c r="B323" t="s">
        <v>23</v>
      </c>
      <c r="C323" s="37">
        <v>108</v>
      </c>
      <c r="D323" s="38">
        <v>2010</v>
      </c>
    </row>
    <row r="324" spans="1:4" x14ac:dyDescent="0.25">
      <c r="A324" t="s">
        <v>14</v>
      </c>
      <c r="B324" t="s">
        <v>24</v>
      </c>
      <c r="C324" s="37">
        <v>0</v>
      </c>
      <c r="D324" s="38">
        <v>2010</v>
      </c>
    </row>
    <row r="325" spans="1:4" x14ac:dyDescent="0.25">
      <c r="A325" t="s">
        <v>14</v>
      </c>
      <c r="B325" t="s">
        <v>25</v>
      </c>
      <c r="C325" s="37">
        <v>400</v>
      </c>
      <c r="D325" s="38">
        <v>2010</v>
      </c>
    </row>
    <row r="326" spans="1:4" x14ac:dyDescent="0.25">
      <c r="A326" t="s">
        <v>14</v>
      </c>
      <c r="B326" t="s">
        <v>26</v>
      </c>
      <c r="C326" s="37">
        <v>0</v>
      </c>
      <c r="D326" s="38">
        <v>2010</v>
      </c>
    </row>
    <row r="327" spans="1:4" x14ac:dyDescent="0.25">
      <c r="A327" t="s">
        <v>14</v>
      </c>
      <c r="B327" t="s">
        <v>27</v>
      </c>
      <c r="C327" s="37">
        <v>528</v>
      </c>
      <c r="D327" s="38">
        <v>2010</v>
      </c>
    </row>
    <row r="328" spans="1:4" x14ac:dyDescent="0.25">
      <c r="A328" t="s">
        <v>14</v>
      </c>
      <c r="B328" t="s">
        <v>28</v>
      </c>
      <c r="C328" s="37">
        <v>1531</v>
      </c>
      <c r="D328" s="38">
        <v>2010</v>
      </c>
    </row>
    <row r="329" spans="1:4" x14ac:dyDescent="0.25">
      <c r="A329" t="s">
        <v>14</v>
      </c>
      <c r="B329" t="s">
        <v>29</v>
      </c>
      <c r="C329" s="37">
        <v>8510</v>
      </c>
      <c r="D329" s="38">
        <v>2010</v>
      </c>
    </row>
    <row r="330" spans="1:4" x14ac:dyDescent="0.25">
      <c r="A330" t="s">
        <v>14</v>
      </c>
      <c r="B330" t="s">
        <v>30</v>
      </c>
      <c r="C330" s="37">
        <v>770</v>
      </c>
      <c r="D330" s="38">
        <v>2010</v>
      </c>
    </row>
    <row r="331" spans="1:4" x14ac:dyDescent="0.25">
      <c r="A331" t="s">
        <v>14</v>
      </c>
      <c r="B331" t="s">
        <v>31</v>
      </c>
      <c r="C331" s="37">
        <v>934</v>
      </c>
      <c r="D331" s="38">
        <v>2010</v>
      </c>
    </row>
    <row r="332" spans="1:4" x14ac:dyDescent="0.25">
      <c r="A332" t="s">
        <v>14</v>
      </c>
      <c r="B332" t="s">
        <v>32</v>
      </c>
      <c r="C332" s="37">
        <v>67</v>
      </c>
      <c r="D332" s="38">
        <v>2010</v>
      </c>
    </row>
    <row r="333" spans="1:4" x14ac:dyDescent="0.25">
      <c r="A333" t="s">
        <v>14</v>
      </c>
      <c r="B333" t="s">
        <v>33</v>
      </c>
      <c r="C333" s="37">
        <v>42</v>
      </c>
      <c r="D333" s="38">
        <v>2010</v>
      </c>
    </row>
    <row r="334" spans="1:4" x14ac:dyDescent="0.25">
      <c r="A334" t="s">
        <v>14</v>
      </c>
      <c r="B334" t="s">
        <v>34</v>
      </c>
      <c r="C334" s="37">
        <v>0</v>
      </c>
      <c r="D334" s="38">
        <v>2010</v>
      </c>
    </row>
    <row r="335" spans="1:4" x14ac:dyDescent="0.25">
      <c r="A335" t="s">
        <v>14</v>
      </c>
      <c r="B335" t="s">
        <v>35</v>
      </c>
      <c r="C335" s="37">
        <v>0</v>
      </c>
      <c r="D335" s="38">
        <v>2010</v>
      </c>
    </row>
    <row r="336" spans="1:4" x14ac:dyDescent="0.25">
      <c r="A336" t="s">
        <v>14</v>
      </c>
      <c r="B336" t="s">
        <v>36</v>
      </c>
      <c r="C336" s="37">
        <v>507</v>
      </c>
      <c r="D336" s="38">
        <v>2010</v>
      </c>
    </row>
    <row r="337" spans="1:4" x14ac:dyDescent="0.25">
      <c r="A337" t="s">
        <v>14</v>
      </c>
      <c r="B337" t="s">
        <v>37</v>
      </c>
      <c r="C337" s="37">
        <v>1049</v>
      </c>
      <c r="D337" s="38">
        <v>2010</v>
      </c>
    </row>
    <row r="338" spans="1:4" x14ac:dyDescent="0.25">
      <c r="A338" t="s">
        <v>14</v>
      </c>
      <c r="B338" t="s">
        <v>38</v>
      </c>
      <c r="C338" s="37">
        <v>3475</v>
      </c>
      <c r="D338" s="38">
        <v>2010</v>
      </c>
    </row>
    <row r="339" spans="1:4" x14ac:dyDescent="0.25">
      <c r="A339" t="s">
        <v>14</v>
      </c>
      <c r="B339" t="s">
        <v>39</v>
      </c>
      <c r="C339" s="37">
        <v>112</v>
      </c>
      <c r="D339" s="38">
        <v>2010</v>
      </c>
    </row>
    <row r="340" spans="1:4" x14ac:dyDescent="0.25">
      <c r="A340" t="s">
        <v>14</v>
      </c>
      <c r="B340" t="s">
        <v>40</v>
      </c>
      <c r="C340" s="37">
        <v>20727</v>
      </c>
      <c r="D340" s="38">
        <v>2010</v>
      </c>
    </row>
    <row r="341" spans="1:4" x14ac:dyDescent="0.25">
      <c r="A341" t="s">
        <v>14</v>
      </c>
      <c r="B341" t="s">
        <v>41</v>
      </c>
      <c r="C341" s="37">
        <v>1345</v>
      </c>
      <c r="D341" s="38">
        <v>2010</v>
      </c>
    </row>
    <row r="342" spans="1:4" x14ac:dyDescent="0.25">
      <c r="A342" t="s">
        <v>14</v>
      </c>
      <c r="B342" t="s">
        <v>42</v>
      </c>
      <c r="C342" s="37">
        <v>0</v>
      </c>
      <c r="D342" s="38">
        <v>2010</v>
      </c>
    </row>
    <row r="343" spans="1:4" x14ac:dyDescent="0.25">
      <c r="A343" t="s">
        <v>14</v>
      </c>
      <c r="B343" t="s">
        <v>43</v>
      </c>
      <c r="C343" s="37">
        <v>1296</v>
      </c>
      <c r="D343" s="38">
        <v>2010</v>
      </c>
    </row>
    <row r="344" spans="1:4" x14ac:dyDescent="0.25">
      <c r="A344" t="s">
        <v>14</v>
      </c>
      <c r="B344" t="s">
        <v>44</v>
      </c>
      <c r="C344" s="37">
        <v>145</v>
      </c>
      <c r="D344" s="38">
        <v>2010</v>
      </c>
    </row>
    <row r="345" spans="1:4" x14ac:dyDescent="0.25">
      <c r="A345" t="s">
        <v>14</v>
      </c>
      <c r="B345" t="s">
        <v>45</v>
      </c>
      <c r="C345" s="37">
        <v>640</v>
      </c>
      <c r="D345" s="38">
        <v>2010</v>
      </c>
    </row>
    <row r="346" spans="1:4" x14ac:dyDescent="0.25">
      <c r="A346" t="s">
        <v>14</v>
      </c>
      <c r="B346" t="s">
        <v>46</v>
      </c>
      <c r="C346" s="37">
        <v>1955</v>
      </c>
      <c r="D346" s="38">
        <v>2010</v>
      </c>
    </row>
    <row r="347" spans="1:4" x14ac:dyDescent="0.25">
      <c r="A347" t="s">
        <v>14</v>
      </c>
      <c r="B347" t="s">
        <v>47</v>
      </c>
      <c r="C347" s="37">
        <v>1728</v>
      </c>
      <c r="D347" s="38">
        <v>2010</v>
      </c>
    </row>
    <row r="348" spans="1:4" x14ac:dyDescent="0.25">
      <c r="A348" t="s">
        <v>14</v>
      </c>
      <c r="B348" t="s">
        <v>48</v>
      </c>
      <c r="C348" s="37">
        <v>1140</v>
      </c>
      <c r="D348" s="38">
        <v>2010</v>
      </c>
    </row>
    <row r="349" spans="1:4" x14ac:dyDescent="0.25">
      <c r="A349" t="s">
        <v>14</v>
      </c>
      <c r="B349" t="s">
        <v>49</v>
      </c>
      <c r="C349" s="37">
        <v>0</v>
      </c>
      <c r="D349" s="38">
        <v>2010</v>
      </c>
    </row>
    <row r="350" spans="1:4" x14ac:dyDescent="0.25">
      <c r="A350" t="s">
        <v>14</v>
      </c>
      <c r="B350" t="s">
        <v>50</v>
      </c>
      <c r="C350" s="37">
        <v>430</v>
      </c>
      <c r="D350" s="38">
        <v>2010</v>
      </c>
    </row>
    <row r="351" spans="1:4" x14ac:dyDescent="0.25">
      <c r="A351" t="s">
        <v>14</v>
      </c>
      <c r="B351" t="s">
        <v>51</v>
      </c>
      <c r="C351" s="37">
        <v>1887</v>
      </c>
      <c r="D351" s="38">
        <v>2010</v>
      </c>
    </row>
    <row r="352" spans="1:4" x14ac:dyDescent="0.25">
      <c r="A352" t="s">
        <v>14</v>
      </c>
      <c r="B352" t="s">
        <v>52</v>
      </c>
      <c r="C352" s="37">
        <v>0</v>
      </c>
      <c r="D352" s="38">
        <v>2010</v>
      </c>
    </row>
    <row r="353" spans="1:4" x14ac:dyDescent="0.25">
      <c r="A353" t="s">
        <v>14</v>
      </c>
      <c r="B353" t="s">
        <v>53</v>
      </c>
      <c r="C353" s="37">
        <v>458</v>
      </c>
      <c r="D353" s="38">
        <v>2010</v>
      </c>
    </row>
    <row r="354" spans="1:4" x14ac:dyDescent="0.25">
      <c r="A354" t="s">
        <v>14</v>
      </c>
      <c r="B354" t="s">
        <v>54</v>
      </c>
      <c r="C354" s="37">
        <v>1735</v>
      </c>
      <c r="D354" s="38">
        <v>2010</v>
      </c>
    </row>
    <row r="355" spans="1:4" x14ac:dyDescent="0.25">
      <c r="A355" t="s">
        <v>14</v>
      </c>
      <c r="B355" t="s">
        <v>55</v>
      </c>
      <c r="C355" s="37">
        <v>2084</v>
      </c>
      <c r="D355" s="38">
        <v>2010</v>
      </c>
    </row>
    <row r="356" spans="1:4" x14ac:dyDescent="0.25">
      <c r="A356" t="s">
        <v>14</v>
      </c>
      <c r="B356" t="s">
        <v>56</v>
      </c>
      <c r="C356" s="37">
        <v>442</v>
      </c>
      <c r="D356" s="38">
        <v>2010</v>
      </c>
    </row>
    <row r="357" spans="1:4" x14ac:dyDescent="0.25">
      <c r="A357" t="s">
        <v>14</v>
      </c>
      <c r="B357" t="s">
        <v>57</v>
      </c>
      <c r="C357" s="37">
        <v>1092</v>
      </c>
      <c r="D357" s="38">
        <v>2010</v>
      </c>
    </row>
    <row r="358" spans="1:4" x14ac:dyDescent="0.25">
      <c r="A358" t="s">
        <v>14</v>
      </c>
      <c r="B358" t="s">
        <v>58</v>
      </c>
      <c r="C358" s="37">
        <v>47</v>
      </c>
      <c r="D358" s="38">
        <v>2010</v>
      </c>
    </row>
    <row r="359" spans="1:4" x14ac:dyDescent="0.25">
      <c r="A359" t="s">
        <v>15</v>
      </c>
      <c r="B359" t="s">
        <v>8</v>
      </c>
      <c r="C359" s="37">
        <v>128</v>
      </c>
      <c r="D359" s="38">
        <v>2010</v>
      </c>
    </row>
    <row r="360" spans="1:4" x14ac:dyDescent="0.25">
      <c r="A360" t="s">
        <v>15</v>
      </c>
      <c r="B360" t="s">
        <v>9</v>
      </c>
      <c r="C360" s="37">
        <v>68</v>
      </c>
      <c r="D360" s="38">
        <v>2010</v>
      </c>
    </row>
    <row r="361" spans="1:4" x14ac:dyDescent="0.25">
      <c r="A361" t="s">
        <v>15</v>
      </c>
      <c r="B361" t="s">
        <v>10</v>
      </c>
      <c r="C361" s="37">
        <v>60</v>
      </c>
      <c r="D361" s="38">
        <v>2010</v>
      </c>
    </row>
    <row r="362" spans="1:4" x14ac:dyDescent="0.25">
      <c r="A362" t="s">
        <v>15</v>
      </c>
      <c r="B362" t="s">
        <v>11</v>
      </c>
      <c r="C362" s="37">
        <v>0</v>
      </c>
      <c r="D362" s="38">
        <v>2010</v>
      </c>
    </row>
    <row r="363" spans="1:4" x14ac:dyDescent="0.25">
      <c r="A363" t="s">
        <v>15</v>
      </c>
      <c r="B363" t="s">
        <v>12</v>
      </c>
      <c r="C363" s="37">
        <v>353</v>
      </c>
      <c r="D363" s="38">
        <v>2010</v>
      </c>
    </row>
    <row r="364" spans="1:4" x14ac:dyDescent="0.25">
      <c r="A364" t="s">
        <v>15</v>
      </c>
      <c r="B364" t="s">
        <v>13</v>
      </c>
      <c r="C364" s="37">
        <v>178</v>
      </c>
      <c r="D364" s="38">
        <v>2010</v>
      </c>
    </row>
    <row r="365" spans="1:4" x14ac:dyDescent="0.25">
      <c r="A365" t="s">
        <v>15</v>
      </c>
      <c r="B365" t="s">
        <v>14</v>
      </c>
      <c r="C365" s="37">
        <v>714</v>
      </c>
      <c r="D365" s="38">
        <v>2010</v>
      </c>
    </row>
    <row r="366" spans="1:4" x14ac:dyDescent="0.25">
      <c r="A366" t="s">
        <v>15</v>
      </c>
      <c r="B366" t="s">
        <v>15</v>
      </c>
      <c r="C366" s="37" t="s">
        <v>60</v>
      </c>
      <c r="D366" s="38">
        <v>2010</v>
      </c>
    </row>
    <row r="367" spans="1:4" x14ac:dyDescent="0.25">
      <c r="A367" t="s">
        <v>15</v>
      </c>
      <c r="B367" t="s">
        <v>16</v>
      </c>
      <c r="C367" s="37">
        <v>432</v>
      </c>
      <c r="D367" s="38">
        <v>2010</v>
      </c>
    </row>
    <row r="368" spans="1:4" x14ac:dyDescent="0.25">
      <c r="A368" t="s">
        <v>15</v>
      </c>
      <c r="B368" t="s">
        <v>17</v>
      </c>
      <c r="C368" s="37">
        <v>2362</v>
      </c>
      <c r="D368" s="38">
        <v>2010</v>
      </c>
    </row>
    <row r="369" spans="1:4" x14ac:dyDescent="0.25">
      <c r="A369" t="s">
        <v>15</v>
      </c>
      <c r="B369" t="s">
        <v>18</v>
      </c>
      <c r="C369" s="37">
        <v>585</v>
      </c>
      <c r="D369" s="38">
        <v>2010</v>
      </c>
    </row>
    <row r="370" spans="1:4" x14ac:dyDescent="0.25">
      <c r="A370" t="s">
        <v>15</v>
      </c>
      <c r="B370" t="s">
        <v>19</v>
      </c>
      <c r="C370" s="37">
        <v>0</v>
      </c>
      <c r="D370" s="38">
        <v>2010</v>
      </c>
    </row>
    <row r="371" spans="1:4" x14ac:dyDescent="0.25">
      <c r="A371" t="s">
        <v>15</v>
      </c>
      <c r="B371" t="s">
        <v>20</v>
      </c>
      <c r="C371" s="37">
        <v>0</v>
      </c>
      <c r="D371" s="38">
        <v>2010</v>
      </c>
    </row>
    <row r="372" spans="1:4" x14ac:dyDescent="0.25">
      <c r="A372" t="s">
        <v>15</v>
      </c>
      <c r="B372" t="s">
        <v>21</v>
      </c>
      <c r="C372" s="37">
        <v>612</v>
      </c>
      <c r="D372" s="38">
        <v>2010</v>
      </c>
    </row>
    <row r="373" spans="1:4" x14ac:dyDescent="0.25">
      <c r="A373" t="s">
        <v>15</v>
      </c>
      <c r="B373" t="s">
        <v>22</v>
      </c>
      <c r="C373" s="37">
        <v>0</v>
      </c>
      <c r="D373" s="38">
        <v>2010</v>
      </c>
    </row>
    <row r="374" spans="1:4" x14ac:dyDescent="0.25">
      <c r="A374" t="s">
        <v>15</v>
      </c>
      <c r="B374" t="s">
        <v>23</v>
      </c>
      <c r="C374" s="37">
        <v>0</v>
      </c>
      <c r="D374" s="38">
        <v>2010</v>
      </c>
    </row>
    <row r="375" spans="1:4" x14ac:dyDescent="0.25">
      <c r="A375" t="s">
        <v>15</v>
      </c>
      <c r="B375" t="s">
        <v>24</v>
      </c>
      <c r="C375" s="37">
        <v>28</v>
      </c>
      <c r="D375" s="38">
        <v>2010</v>
      </c>
    </row>
    <row r="376" spans="1:4" x14ac:dyDescent="0.25">
      <c r="A376" t="s">
        <v>15</v>
      </c>
      <c r="B376" t="s">
        <v>25</v>
      </c>
      <c r="C376" s="37">
        <v>163</v>
      </c>
      <c r="D376" s="38">
        <v>2010</v>
      </c>
    </row>
    <row r="377" spans="1:4" x14ac:dyDescent="0.25">
      <c r="A377" t="s">
        <v>15</v>
      </c>
      <c r="B377" t="s">
        <v>26</v>
      </c>
      <c r="C377" s="37">
        <v>0</v>
      </c>
      <c r="D377" s="38">
        <v>2010</v>
      </c>
    </row>
    <row r="378" spans="1:4" x14ac:dyDescent="0.25">
      <c r="A378" t="s">
        <v>15</v>
      </c>
      <c r="B378" t="s">
        <v>27</v>
      </c>
      <c r="C378" s="37">
        <v>294</v>
      </c>
      <c r="D378" s="38">
        <v>2010</v>
      </c>
    </row>
    <row r="379" spans="1:4" x14ac:dyDescent="0.25">
      <c r="A379" t="s">
        <v>15</v>
      </c>
      <c r="B379" t="s">
        <v>28</v>
      </c>
      <c r="C379" s="37">
        <v>4969</v>
      </c>
      <c r="D379" s="38">
        <v>2010</v>
      </c>
    </row>
    <row r="380" spans="1:4" x14ac:dyDescent="0.25">
      <c r="A380" t="s">
        <v>15</v>
      </c>
      <c r="B380" t="s">
        <v>29</v>
      </c>
      <c r="C380" s="37">
        <v>689</v>
      </c>
      <c r="D380" s="38">
        <v>2010</v>
      </c>
    </row>
    <row r="381" spans="1:4" x14ac:dyDescent="0.25">
      <c r="A381" t="s">
        <v>15</v>
      </c>
      <c r="B381" t="s">
        <v>30</v>
      </c>
      <c r="C381" s="37">
        <v>61</v>
      </c>
      <c r="D381" s="38">
        <v>2010</v>
      </c>
    </row>
    <row r="382" spans="1:4" x14ac:dyDescent="0.25">
      <c r="A382" t="s">
        <v>15</v>
      </c>
      <c r="B382" t="s">
        <v>31</v>
      </c>
      <c r="C382" s="37">
        <v>55</v>
      </c>
      <c r="D382" s="38">
        <v>2010</v>
      </c>
    </row>
    <row r="383" spans="1:4" x14ac:dyDescent="0.25">
      <c r="A383" t="s">
        <v>15</v>
      </c>
      <c r="B383" t="s">
        <v>32</v>
      </c>
      <c r="C383" s="37">
        <v>0</v>
      </c>
      <c r="D383" s="38">
        <v>2010</v>
      </c>
    </row>
    <row r="384" spans="1:4" x14ac:dyDescent="0.25">
      <c r="A384" t="s">
        <v>15</v>
      </c>
      <c r="B384" t="s">
        <v>33</v>
      </c>
      <c r="C384" s="37">
        <v>539</v>
      </c>
      <c r="D384" s="38">
        <v>2010</v>
      </c>
    </row>
    <row r="385" spans="1:4" x14ac:dyDescent="0.25">
      <c r="A385" t="s">
        <v>15</v>
      </c>
      <c r="B385" t="s">
        <v>34</v>
      </c>
      <c r="C385" s="37">
        <v>73</v>
      </c>
      <c r="D385" s="38">
        <v>2010</v>
      </c>
    </row>
    <row r="386" spans="1:4" x14ac:dyDescent="0.25">
      <c r="A386" t="s">
        <v>15</v>
      </c>
      <c r="B386" t="s">
        <v>35</v>
      </c>
      <c r="C386" s="37">
        <v>0</v>
      </c>
      <c r="D386" s="38">
        <v>2010</v>
      </c>
    </row>
    <row r="387" spans="1:4" x14ac:dyDescent="0.25">
      <c r="A387" t="s">
        <v>15</v>
      </c>
      <c r="B387" t="s">
        <v>36</v>
      </c>
      <c r="C387" s="37">
        <v>106</v>
      </c>
      <c r="D387" s="38">
        <v>2010</v>
      </c>
    </row>
    <row r="388" spans="1:4" x14ac:dyDescent="0.25">
      <c r="A388" t="s">
        <v>15</v>
      </c>
      <c r="B388" t="s">
        <v>37</v>
      </c>
      <c r="C388" s="37">
        <v>139</v>
      </c>
      <c r="D388" s="38">
        <v>2010</v>
      </c>
    </row>
    <row r="389" spans="1:4" x14ac:dyDescent="0.25">
      <c r="A389" t="s">
        <v>15</v>
      </c>
      <c r="B389" t="s">
        <v>38</v>
      </c>
      <c r="C389" s="37">
        <v>3678</v>
      </c>
      <c r="D389" s="38">
        <v>2010</v>
      </c>
    </row>
    <row r="390" spans="1:4" x14ac:dyDescent="0.25">
      <c r="A390" t="s">
        <v>15</v>
      </c>
      <c r="B390" t="s">
        <v>39</v>
      </c>
      <c r="C390" s="37">
        <v>59</v>
      </c>
      <c r="D390" s="38">
        <v>2010</v>
      </c>
    </row>
    <row r="391" spans="1:4" x14ac:dyDescent="0.25">
      <c r="A391" t="s">
        <v>15</v>
      </c>
      <c r="B391" t="s">
        <v>40</v>
      </c>
      <c r="C391" s="37">
        <v>4251</v>
      </c>
      <c r="D391" s="38">
        <v>2010</v>
      </c>
    </row>
    <row r="392" spans="1:4" x14ac:dyDescent="0.25">
      <c r="A392" t="s">
        <v>15</v>
      </c>
      <c r="B392" t="s">
        <v>41</v>
      </c>
      <c r="C392" s="37">
        <v>424</v>
      </c>
      <c r="D392" s="38">
        <v>2010</v>
      </c>
    </row>
    <row r="393" spans="1:4" x14ac:dyDescent="0.25">
      <c r="A393" t="s">
        <v>15</v>
      </c>
      <c r="B393" t="s">
        <v>42</v>
      </c>
      <c r="C393" s="37">
        <v>0</v>
      </c>
      <c r="D393" s="38">
        <v>2010</v>
      </c>
    </row>
    <row r="394" spans="1:4" x14ac:dyDescent="0.25">
      <c r="A394" t="s">
        <v>15</v>
      </c>
      <c r="B394" t="s">
        <v>43</v>
      </c>
      <c r="C394" s="37">
        <v>325</v>
      </c>
      <c r="D394" s="38">
        <v>2010</v>
      </c>
    </row>
    <row r="395" spans="1:4" x14ac:dyDescent="0.25">
      <c r="A395" t="s">
        <v>15</v>
      </c>
      <c r="B395" t="s">
        <v>44</v>
      </c>
      <c r="C395" s="37">
        <v>0</v>
      </c>
      <c r="D395" s="38">
        <v>2010</v>
      </c>
    </row>
    <row r="396" spans="1:4" x14ac:dyDescent="0.25">
      <c r="A396" t="s">
        <v>15</v>
      </c>
      <c r="B396" t="s">
        <v>45</v>
      </c>
      <c r="C396" s="37">
        <v>0</v>
      </c>
      <c r="D396" s="38">
        <v>2010</v>
      </c>
    </row>
    <row r="397" spans="1:4" x14ac:dyDescent="0.25">
      <c r="A397" t="s">
        <v>15</v>
      </c>
      <c r="B397" t="s">
        <v>46</v>
      </c>
      <c r="C397" s="37">
        <v>7318</v>
      </c>
      <c r="D397" s="38">
        <v>2010</v>
      </c>
    </row>
    <row r="398" spans="1:4" x14ac:dyDescent="0.25">
      <c r="A398" t="s">
        <v>15</v>
      </c>
      <c r="B398" t="s">
        <v>47</v>
      </c>
      <c r="C398" s="37">
        <v>149</v>
      </c>
      <c r="D398" s="38">
        <v>2010</v>
      </c>
    </row>
    <row r="399" spans="1:4" x14ac:dyDescent="0.25">
      <c r="A399" t="s">
        <v>15</v>
      </c>
      <c r="B399" t="s">
        <v>48</v>
      </c>
      <c r="C399" s="37">
        <v>195</v>
      </c>
      <c r="D399" s="38">
        <v>2010</v>
      </c>
    </row>
    <row r="400" spans="1:4" x14ac:dyDescent="0.25">
      <c r="A400" t="s">
        <v>15</v>
      </c>
      <c r="B400" t="s">
        <v>49</v>
      </c>
      <c r="C400" s="37">
        <v>0</v>
      </c>
      <c r="D400" s="38">
        <v>2010</v>
      </c>
    </row>
    <row r="401" spans="1:4" x14ac:dyDescent="0.25">
      <c r="A401" t="s">
        <v>15</v>
      </c>
      <c r="B401" t="s">
        <v>50</v>
      </c>
      <c r="C401" s="37">
        <v>146</v>
      </c>
      <c r="D401" s="38">
        <v>2010</v>
      </c>
    </row>
    <row r="402" spans="1:4" x14ac:dyDescent="0.25">
      <c r="A402" t="s">
        <v>15</v>
      </c>
      <c r="B402" t="s">
        <v>51</v>
      </c>
      <c r="C402" s="37">
        <v>178</v>
      </c>
      <c r="D402" s="38">
        <v>2010</v>
      </c>
    </row>
    <row r="403" spans="1:4" x14ac:dyDescent="0.25">
      <c r="A403" t="s">
        <v>15</v>
      </c>
      <c r="B403" t="s">
        <v>52</v>
      </c>
      <c r="C403" s="37">
        <v>0</v>
      </c>
      <c r="D403" s="38">
        <v>2010</v>
      </c>
    </row>
    <row r="404" spans="1:4" x14ac:dyDescent="0.25">
      <c r="A404" t="s">
        <v>15</v>
      </c>
      <c r="B404" t="s">
        <v>53</v>
      </c>
      <c r="C404" s="37">
        <v>0</v>
      </c>
      <c r="D404" s="38">
        <v>2010</v>
      </c>
    </row>
    <row r="405" spans="1:4" x14ac:dyDescent="0.25">
      <c r="A405" t="s">
        <v>15</v>
      </c>
      <c r="B405" t="s">
        <v>54</v>
      </c>
      <c r="C405" s="37">
        <v>1051</v>
      </c>
      <c r="D405" s="38">
        <v>2010</v>
      </c>
    </row>
    <row r="406" spans="1:4" x14ac:dyDescent="0.25">
      <c r="A406" t="s">
        <v>15</v>
      </c>
      <c r="B406" t="s">
        <v>55</v>
      </c>
      <c r="C406" s="37">
        <v>377</v>
      </c>
      <c r="D406" s="38">
        <v>2010</v>
      </c>
    </row>
    <row r="407" spans="1:4" x14ac:dyDescent="0.25">
      <c r="A407" t="s">
        <v>15</v>
      </c>
      <c r="B407" t="s">
        <v>56</v>
      </c>
      <c r="C407" s="37">
        <v>0</v>
      </c>
      <c r="D407" s="38">
        <v>2010</v>
      </c>
    </row>
    <row r="408" spans="1:4" x14ac:dyDescent="0.25">
      <c r="A408" t="s">
        <v>15</v>
      </c>
      <c r="B408" t="s">
        <v>57</v>
      </c>
      <c r="C408" s="37">
        <v>0</v>
      </c>
      <c r="D408" s="38">
        <v>2010</v>
      </c>
    </row>
    <row r="409" spans="1:4" x14ac:dyDescent="0.25">
      <c r="A409" t="s">
        <v>15</v>
      </c>
      <c r="B409" t="s">
        <v>58</v>
      </c>
      <c r="C409" s="37">
        <v>0</v>
      </c>
      <c r="D409" s="38">
        <v>2010</v>
      </c>
    </row>
    <row r="410" spans="1:4" x14ac:dyDescent="0.25">
      <c r="A410" t="s">
        <v>16</v>
      </c>
      <c r="B410" t="s">
        <v>8</v>
      </c>
      <c r="C410" s="37">
        <v>360</v>
      </c>
      <c r="D410" s="38">
        <v>2010</v>
      </c>
    </row>
    <row r="411" spans="1:4" x14ac:dyDescent="0.25">
      <c r="A411" t="s">
        <v>16</v>
      </c>
      <c r="B411" t="s">
        <v>9</v>
      </c>
      <c r="C411" s="37">
        <v>591</v>
      </c>
      <c r="D411" s="38">
        <v>2010</v>
      </c>
    </row>
    <row r="412" spans="1:4" x14ac:dyDescent="0.25">
      <c r="A412" t="s">
        <v>16</v>
      </c>
      <c r="B412" t="s">
        <v>10</v>
      </c>
      <c r="C412" s="37">
        <v>662</v>
      </c>
      <c r="D412" s="38">
        <v>2010</v>
      </c>
    </row>
    <row r="413" spans="1:4" x14ac:dyDescent="0.25">
      <c r="A413" t="s">
        <v>16</v>
      </c>
      <c r="B413" t="s">
        <v>11</v>
      </c>
      <c r="C413" s="37">
        <v>155</v>
      </c>
      <c r="D413" s="38">
        <v>2010</v>
      </c>
    </row>
    <row r="414" spans="1:4" x14ac:dyDescent="0.25">
      <c r="A414" t="s">
        <v>16</v>
      </c>
      <c r="B414" t="s">
        <v>12</v>
      </c>
      <c r="C414" s="37">
        <v>4205</v>
      </c>
      <c r="D414" s="38">
        <v>2010</v>
      </c>
    </row>
    <row r="415" spans="1:4" x14ac:dyDescent="0.25">
      <c r="A415" t="s">
        <v>16</v>
      </c>
      <c r="B415" t="s">
        <v>13</v>
      </c>
      <c r="C415" s="37">
        <v>656</v>
      </c>
      <c r="D415" s="38">
        <v>2010</v>
      </c>
    </row>
    <row r="416" spans="1:4" x14ac:dyDescent="0.25">
      <c r="A416" t="s">
        <v>16</v>
      </c>
      <c r="B416" t="s">
        <v>14</v>
      </c>
      <c r="C416" s="37">
        <v>926</v>
      </c>
      <c r="D416" s="38">
        <v>2010</v>
      </c>
    </row>
    <row r="417" spans="1:4" x14ac:dyDescent="0.25">
      <c r="A417" t="s">
        <v>16</v>
      </c>
      <c r="B417" t="s">
        <v>15</v>
      </c>
      <c r="C417" s="37">
        <v>0</v>
      </c>
      <c r="D417" s="38">
        <v>2010</v>
      </c>
    </row>
    <row r="418" spans="1:4" x14ac:dyDescent="0.25">
      <c r="A418" t="s">
        <v>16</v>
      </c>
      <c r="B418" t="s">
        <v>16</v>
      </c>
      <c r="C418" s="37" t="s">
        <v>60</v>
      </c>
      <c r="D418" s="38">
        <v>2010</v>
      </c>
    </row>
    <row r="419" spans="1:4" x14ac:dyDescent="0.25">
      <c r="A419" t="s">
        <v>16</v>
      </c>
      <c r="B419" t="s">
        <v>17</v>
      </c>
      <c r="C419" s="37">
        <v>1100</v>
      </c>
      <c r="D419" s="38">
        <v>2010</v>
      </c>
    </row>
    <row r="420" spans="1:4" x14ac:dyDescent="0.25">
      <c r="A420" t="s">
        <v>16</v>
      </c>
      <c r="B420" t="s">
        <v>18</v>
      </c>
      <c r="C420" s="37">
        <v>1597</v>
      </c>
      <c r="D420" s="38">
        <v>2010</v>
      </c>
    </row>
    <row r="421" spans="1:4" x14ac:dyDescent="0.25">
      <c r="A421" t="s">
        <v>16</v>
      </c>
      <c r="B421" t="s">
        <v>19</v>
      </c>
      <c r="C421" s="37">
        <v>0</v>
      </c>
      <c r="D421" s="38">
        <v>2010</v>
      </c>
    </row>
    <row r="422" spans="1:4" x14ac:dyDescent="0.25">
      <c r="A422" t="s">
        <v>16</v>
      </c>
      <c r="B422" t="s">
        <v>20</v>
      </c>
      <c r="C422" s="37">
        <v>0</v>
      </c>
      <c r="D422" s="38">
        <v>2010</v>
      </c>
    </row>
    <row r="423" spans="1:4" x14ac:dyDescent="0.25">
      <c r="A423" t="s">
        <v>16</v>
      </c>
      <c r="B423" t="s">
        <v>21</v>
      </c>
      <c r="C423" s="37">
        <v>615</v>
      </c>
      <c r="D423" s="38">
        <v>2010</v>
      </c>
    </row>
    <row r="424" spans="1:4" x14ac:dyDescent="0.25">
      <c r="A424" t="s">
        <v>16</v>
      </c>
      <c r="B424" t="s">
        <v>22</v>
      </c>
      <c r="C424" s="37">
        <v>711</v>
      </c>
      <c r="D424" s="38">
        <v>2010</v>
      </c>
    </row>
    <row r="425" spans="1:4" x14ac:dyDescent="0.25">
      <c r="A425" t="s">
        <v>16</v>
      </c>
      <c r="B425" t="s">
        <v>23</v>
      </c>
      <c r="C425" s="37">
        <v>392</v>
      </c>
      <c r="D425" s="38">
        <v>2010</v>
      </c>
    </row>
    <row r="426" spans="1:4" x14ac:dyDescent="0.25">
      <c r="A426" t="s">
        <v>16</v>
      </c>
      <c r="B426" t="s">
        <v>24</v>
      </c>
      <c r="C426" s="37">
        <v>83</v>
      </c>
      <c r="D426" s="38">
        <v>2010</v>
      </c>
    </row>
    <row r="427" spans="1:4" x14ac:dyDescent="0.25">
      <c r="A427" t="s">
        <v>16</v>
      </c>
      <c r="B427" t="s">
        <v>25</v>
      </c>
      <c r="C427" s="37">
        <v>94</v>
      </c>
      <c r="D427" s="38">
        <v>2010</v>
      </c>
    </row>
    <row r="428" spans="1:4" x14ac:dyDescent="0.25">
      <c r="A428" t="s">
        <v>16</v>
      </c>
      <c r="B428" t="s">
        <v>26</v>
      </c>
      <c r="C428" s="37">
        <v>0</v>
      </c>
      <c r="D428" s="38">
        <v>2010</v>
      </c>
    </row>
    <row r="429" spans="1:4" x14ac:dyDescent="0.25">
      <c r="A429" t="s">
        <v>16</v>
      </c>
      <c r="B429" t="s">
        <v>27</v>
      </c>
      <c r="C429" s="37">
        <v>76</v>
      </c>
      <c r="D429" s="38">
        <v>2010</v>
      </c>
    </row>
    <row r="430" spans="1:4" x14ac:dyDescent="0.25">
      <c r="A430" t="s">
        <v>16</v>
      </c>
      <c r="B430" t="s">
        <v>28</v>
      </c>
      <c r="C430" s="37">
        <v>13503</v>
      </c>
      <c r="D430" s="38">
        <v>2010</v>
      </c>
    </row>
    <row r="431" spans="1:4" x14ac:dyDescent="0.25">
      <c r="A431" t="s">
        <v>16</v>
      </c>
      <c r="B431" t="s">
        <v>29</v>
      </c>
      <c r="C431" s="37">
        <v>1376</v>
      </c>
      <c r="D431" s="38">
        <v>2010</v>
      </c>
    </row>
    <row r="432" spans="1:4" x14ac:dyDescent="0.25">
      <c r="A432" t="s">
        <v>16</v>
      </c>
      <c r="B432" t="s">
        <v>30</v>
      </c>
      <c r="C432" s="37">
        <v>126</v>
      </c>
      <c r="D432" s="38">
        <v>2010</v>
      </c>
    </row>
    <row r="433" spans="1:4" x14ac:dyDescent="0.25">
      <c r="A433" t="s">
        <v>16</v>
      </c>
      <c r="B433" t="s">
        <v>31</v>
      </c>
      <c r="C433" s="37">
        <v>87</v>
      </c>
      <c r="D433" s="38">
        <v>2010</v>
      </c>
    </row>
    <row r="434" spans="1:4" x14ac:dyDescent="0.25">
      <c r="A434" t="s">
        <v>16</v>
      </c>
      <c r="B434" t="s">
        <v>32</v>
      </c>
      <c r="C434" s="37">
        <v>0</v>
      </c>
      <c r="D434" s="38">
        <v>2010</v>
      </c>
    </row>
    <row r="435" spans="1:4" x14ac:dyDescent="0.25">
      <c r="A435" t="s">
        <v>16</v>
      </c>
      <c r="B435" t="s">
        <v>33</v>
      </c>
      <c r="C435" s="37">
        <v>272</v>
      </c>
      <c r="D435" s="38">
        <v>2010</v>
      </c>
    </row>
    <row r="436" spans="1:4" x14ac:dyDescent="0.25">
      <c r="A436" t="s">
        <v>16</v>
      </c>
      <c r="B436" t="s">
        <v>34</v>
      </c>
      <c r="C436" s="37">
        <v>0</v>
      </c>
      <c r="D436" s="38">
        <v>2010</v>
      </c>
    </row>
    <row r="437" spans="1:4" x14ac:dyDescent="0.25">
      <c r="A437" t="s">
        <v>16</v>
      </c>
      <c r="B437" t="s">
        <v>35</v>
      </c>
      <c r="C437" s="37">
        <v>62</v>
      </c>
      <c r="D437" s="38">
        <v>2010</v>
      </c>
    </row>
    <row r="438" spans="1:4" x14ac:dyDescent="0.25">
      <c r="A438" t="s">
        <v>16</v>
      </c>
      <c r="B438" t="s">
        <v>36</v>
      </c>
      <c r="C438" s="37">
        <v>0</v>
      </c>
      <c r="D438" s="38">
        <v>2010</v>
      </c>
    </row>
    <row r="439" spans="1:4" x14ac:dyDescent="0.25">
      <c r="A439" t="s">
        <v>16</v>
      </c>
      <c r="B439" t="s">
        <v>37</v>
      </c>
      <c r="C439" s="37">
        <v>137</v>
      </c>
      <c r="D439" s="38">
        <v>2010</v>
      </c>
    </row>
    <row r="440" spans="1:4" x14ac:dyDescent="0.25">
      <c r="A440" t="s">
        <v>16</v>
      </c>
      <c r="B440" t="s">
        <v>38</v>
      </c>
      <c r="C440" s="37">
        <v>1924</v>
      </c>
      <c r="D440" s="38">
        <v>2010</v>
      </c>
    </row>
    <row r="441" spans="1:4" x14ac:dyDescent="0.25">
      <c r="A441" t="s">
        <v>16</v>
      </c>
      <c r="B441" t="s">
        <v>39</v>
      </c>
      <c r="C441" s="37">
        <v>61</v>
      </c>
      <c r="D441" s="38">
        <v>2010</v>
      </c>
    </row>
    <row r="442" spans="1:4" x14ac:dyDescent="0.25">
      <c r="A442" t="s">
        <v>16</v>
      </c>
      <c r="B442" t="s">
        <v>40</v>
      </c>
      <c r="C442" s="37">
        <v>3852</v>
      </c>
      <c r="D442" s="38">
        <v>2010</v>
      </c>
    </row>
    <row r="443" spans="1:4" x14ac:dyDescent="0.25">
      <c r="A443" t="s">
        <v>16</v>
      </c>
      <c r="B443" t="s">
        <v>41</v>
      </c>
      <c r="C443" s="37">
        <v>1897</v>
      </c>
      <c r="D443" s="38">
        <v>2010</v>
      </c>
    </row>
    <row r="444" spans="1:4" x14ac:dyDescent="0.25">
      <c r="A444" t="s">
        <v>16</v>
      </c>
      <c r="B444" t="s">
        <v>42</v>
      </c>
      <c r="C444" s="37">
        <v>98</v>
      </c>
      <c r="D444" s="38">
        <v>2010</v>
      </c>
    </row>
    <row r="445" spans="1:4" x14ac:dyDescent="0.25">
      <c r="A445" t="s">
        <v>16</v>
      </c>
      <c r="B445" t="s">
        <v>43</v>
      </c>
      <c r="C445" s="37">
        <v>598</v>
      </c>
      <c r="D445" s="38">
        <v>2010</v>
      </c>
    </row>
    <row r="446" spans="1:4" x14ac:dyDescent="0.25">
      <c r="A446" t="s">
        <v>16</v>
      </c>
      <c r="B446" t="s">
        <v>44</v>
      </c>
      <c r="C446" s="37">
        <v>0</v>
      </c>
      <c r="D446" s="38">
        <v>2010</v>
      </c>
    </row>
    <row r="447" spans="1:4" x14ac:dyDescent="0.25">
      <c r="A447" t="s">
        <v>16</v>
      </c>
      <c r="B447" t="s">
        <v>45</v>
      </c>
      <c r="C447" s="37">
        <v>601</v>
      </c>
      <c r="D447" s="38">
        <v>2010</v>
      </c>
    </row>
    <row r="448" spans="1:4" x14ac:dyDescent="0.25">
      <c r="A448" t="s">
        <v>16</v>
      </c>
      <c r="B448" t="s">
        <v>46</v>
      </c>
      <c r="C448" s="37">
        <v>2378</v>
      </c>
      <c r="D448" s="38">
        <v>2010</v>
      </c>
    </row>
    <row r="449" spans="1:4" x14ac:dyDescent="0.25">
      <c r="A449" t="s">
        <v>16</v>
      </c>
      <c r="B449" t="s">
        <v>47</v>
      </c>
      <c r="C449" s="37">
        <v>249</v>
      </c>
      <c r="D449" s="38">
        <v>2010</v>
      </c>
    </row>
    <row r="450" spans="1:4" x14ac:dyDescent="0.25">
      <c r="A450" t="s">
        <v>16</v>
      </c>
      <c r="B450" t="s">
        <v>48</v>
      </c>
      <c r="C450" s="37">
        <v>380</v>
      </c>
      <c r="D450" s="38">
        <v>2010</v>
      </c>
    </row>
    <row r="451" spans="1:4" x14ac:dyDescent="0.25">
      <c r="A451" t="s">
        <v>16</v>
      </c>
      <c r="B451" t="s">
        <v>49</v>
      </c>
      <c r="C451" s="37">
        <v>0</v>
      </c>
      <c r="D451" s="38">
        <v>2010</v>
      </c>
    </row>
    <row r="452" spans="1:4" x14ac:dyDescent="0.25">
      <c r="A452" t="s">
        <v>16</v>
      </c>
      <c r="B452" t="s">
        <v>50</v>
      </c>
      <c r="C452" s="37">
        <v>591</v>
      </c>
      <c r="D452" s="38">
        <v>2010</v>
      </c>
    </row>
    <row r="453" spans="1:4" x14ac:dyDescent="0.25">
      <c r="A453" t="s">
        <v>16</v>
      </c>
      <c r="B453" t="s">
        <v>51</v>
      </c>
      <c r="C453" s="37">
        <v>1180</v>
      </c>
      <c r="D453" s="38">
        <v>2010</v>
      </c>
    </row>
    <row r="454" spans="1:4" x14ac:dyDescent="0.25">
      <c r="A454" t="s">
        <v>16</v>
      </c>
      <c r="B454" t="s">
        <v>52</v>
      </c>
      <c r="C454" s="37">
        <v>0</v>
      </c>
      <c r="D454" s="38">
        <v>2010</v>
      </c>
    </row>
    <row r="455" spans="1:4" x14ac:dyDescent="0.25">
      <c r="A455" t="s">
        <v>16</v>
      </c>
      <c r="B455" t="s">
        <v>53</v>
      </c>
      <c r="C455" s="37">
        <v>199</v>
      </c>
      <c r="D455" s="38">
        <v>2010</v>
      </c>
    </row>
    <row r="456" spans="1:4" x14ac:dyDescent="0.25">
      <c r="A456" t="s">
        <v>16</v>
      </c>
      <c r="B456" t="s">
        <v>54</v>
      </c>
      <c r="C456" s="37">
        <v>7915</v>
      </c>
      <c r="D456" s="38">
        <v>2010</v>
      </c>
    </row>
    <row r="457" spans="1:4" x14ac:dyDescent="0.25">
      <c r="A457" t="s">
        <v>16</v>
      </c>
      <c r="B457" t="s">
        <v>55</v>
      </c>
      <c r="C457" s="37">
        <v>284</v>
      </c>
      <c r="D457" s="38">
        <v>2010</v>
      </c>
    </row>
    <row r="458" spans="1:4" x14ac:dyDescent="0.25">
      <c r="A458" t="s">
        <v>16</v>
      </c>
      <c r="B458" t="s">
        <v>56</v>
      </c>
      <c r="C458" s="37">
        <v>860</v>
      </c>
      <c r="D458" s="38">
        <v>2010</v>
      </c>
    </row>
    <row r="459" spans="1:4" x14ac:dyDescent="0.25">
      <c r="A459" t="s">
        <v>16</v>
      </c>
      <c r="B459" t="s">
        <v>57</v>
      </c>
      <c r="C459" s="37">
        <v>391</v>
      </c>
      <c r="D459" s="38">
        <v>2010</v>
      </c>
    </row>
    <row r="460" spans="1:4" x14ac:dyDescent="0.25">
      <c r="A460" t="s">
        <v>16</v>
      </c>
      <c r="B460" t="s">
        <v>58</v>
      </c>
      <c r="C460" s="37">
        <v>0</v>
      </c>
      <c r="D460" s="38">
        <v>2010</v>
      </c>
    </row>
    <row r="461" spans="1:4" x14ac:dyDescent="0.25">
      <c r="A461" t="s">
        <v>17</v>
      </c>
      <c r="B461" t="s">
        <v>8</v>
      </c>
      <c r="C461" s="37">
        <v>15830</v>
      </c>
      <c r="D461" s="38">
        <v>2010</v>
      </c>
    </row>
    <row r="462" spans="1:4" x14ac:dyDescent="0.25">
      <c r="A462" t="s">
        <v>17</v>
      </c>
      <c r="B462" t="s">
        <v>9</v>
      </c>
      <c r="C462" s="37">
        <v>5887</v>
      </c>
      <c r="D462" s="38">
        <v>2010</v>
      </c>
    </row>
    <row r="463" spans="1:4" x14ac:dyDescent="0.25">
      <c r="A463" t="s">
        <v>17</v>
      </c>
      <c r="B463" t="s">
        <v>10</v>
      </c>
      <c r="C463" s="37">
        <v>3907</v>
      </c>
      <c r="D463" s="38">
        <v>2010</v>
      </c>
    </row>
    <row r="464" spans="1:4" x14ac:dyDescent="0.25">
      <c r="A464" t="s">
        <v>17</v>
      </c>
      <c r="B464" t="s">
        <v>11</v>
      </c>
      <c r="C464" s="37">
        <v>3611</v>
      </c>
      <c r="D464" s="38">
        <v>2010</v>
      </c>
    </row>
    <row r="465" spans="1:4" x14ac:dyDescent="0.25">
      <c r="A465" t="s">
        <v>17</v>
      </c>
      <c r="B465" t="s">
        <v>12</v>
      </c>
      <c r="C465" s="37">
        <v>22130</v>
      </c>
      <c r="D465" s="38">
        <v>2010</v>
      </c>
    </row>
    <row r="466" spans="1:4" x14ac:dyDescent="0.25">
      <c r="A466" t="s">
        <v>17</v>
      </c>
      <c r="B466" t="s">
        <v>13</v>
      </c>
      <c r="C466" s="37">
        <v>6428</v>
      </c>
      <c r="D466" s="38">
        <v>2010</v>
      </c>
    </row>
    <row r="467" spans="1:4" x14ac:dyDescent="0.25">
      <c r="A467" t="s">
        <v>17</v>
      </c>
      <c r="B467" t="s">
        <v>14</v>
      </c>
      <c r="C467" s="37">
        <v>11183</v>
      </c>
      <c r="D467" s="38">
        <v>2010</v>
      </c>
    </row>
    <row r="468" spans="1:4" x14ac:dyDescent="0.25">
      <c r="A468" t="s">
        <v>17</v>
      </c>
      <c r="B468" t="s">
        <v>15</v>
      </c>
      <c r="C468" s="37">
        <v>3099</v>
      </c>
      <c r="D468" s="38">
        <v>2010</v>
      </c>
    </row>
    <row r="469" spans="1:4" x14ac:dyDescent="0.25">
      <c r="A469" t="s">
        <v>17</v>
      </c>
      <c r="B469" t="s">
        <v>16</v>
      </c>
      <c r="C469" s="37">
        <v>1110</v>
      </c>
      <c r="D469" s="38">
        <v>2010</v>
      </c>
    </row>
    <row r="470" spans="1:4" x14ac:dyDescent="0.25">
      <c r="A470" t="s">
        <v>17</v>
      </c>
      <c r="B470" t="s">
        <v>17</v>
      </c>
      <c r="C470" s="37" t="s">
        <v>60</v>
      </c>
      <c r="D470" s="38">
        <v>2010</v>
      </c>
    </row>
    <row r="471" spans="1:4" x14ac:dyDescent="0.25">
      <c r="A471" t="s">
        <v>17</v>
      </c>
      <c r="B471" t="s">
        <v>18</v>
      </c>
      <c r="C471" s="37">
        <v>35615</v>
      </c>
      <c r="D471" s="38">
        <v>2010</v>
      </c>
    </row>
    <row r="472" spans="1:4" x14ac:dyDescent="0.25">
      <c r="A472" t="s">
        <v>17</v>
      </c>
      <c r="B472" t="s">
        <v>19</v>
      </c>
      <c r="C472" s="37">
        <v>2021</v>
      </c>
      <c r="D472" s="38">
        <v>2010</v>
      </c>
    </row>
    <row r="473" spans="1:4" x14ac:dyDescent="0.25">
      <c r="A473" t="s">
        <v>17</v>
      </c>
      <c r="B473" t="s">
        <v>20</v>
      </c>
      <c r="C473" s="37">
        <v>884</v>
      </c>
      <c r="D473" s="38">
        <v>2010</v>
      </c>
    </row>
    <row r="474" spans="1:4" x14ac:dyDescent="0.25">
      <c r="A474" t="s">
        <v>17</v>
      </c>
      <c r="B474" t="s">
        <v>21</v>
      </c>
      <c r="C474" s="37">
        <v>17432</v>
      </c>
      <c r="D474" s="38">
        <v>2010</v>
      </c>
    </row>
    <row r="475" spans="1:4" x14ac:dyDescent="0.25">
      <c r="A475" t="s">
        <v>17</v>
      </c>
      <c r="B475" t="s">
        <v>22</v>
      </c>
      <c r="C475" s="37">
        <v>9030</v>
      </c>
      <c r="D475" s="38">
        <v>2010</v>
      </c>
    </row>
    <row r="476" spans="1:4" x14ac:dyDescent="0.25">
      <c r="A476" t="s">
        <v>17</v>
      </c>
      <c r="B476" t="s">
        <v>23</v>
      </c>
      <c r="C476" s="37">
        <v>2921</v>
      </c>
      <c r="D476" s="38">
        <v>2010</v>
      </c>
    </row>
    <row r="477" spans="1:4" x14ac:dyDescent="0.25">
      <c r="A477" t="s">
        <v>17</v>
      </c>
      <c r="B477" t="s">
        <v>24</v>
      </c>
      <c r="C477" s="37">
        <v>4136</v>
      </c>
      <c r="D477" s="38">
        <v>2010</v>
      </c>
    </row>
    <row r="478" spans="1:4" x14ac:dyDescent="0.25">
      <c r="A478" t="s">
        <v>17</v>
      </c>
      <c r="B478" t="s">
        <v>25</v>
      </c>
      <c r="C478" s="37">
        <v>6321</v>
      </c>
      <c r="D478" s="38">
        <v>2010</v>
      </c>
    </row>
    <row r="479" spans="1:4" x14ac:dyDescent="0.25">
      <c r="A479" t="s">
        <v>17</v>
      </c>
      <c r="B479" t="s">
        <v>26</v>
      </c>
      <c r="C479" s="37">
        <v>7232</v>
      </c>
      <c r="D479" s="38">
        <v>2010</v>
      </c>
    </row>
    <row r="480" spans="1:4" x14ac:dyDescent="0.25">
      <c r="A480" t="s">
        <v>17</v>
      </c>
      <c r="B480" t="s">
        <v>27</v>
      </c>
      <c r="C480" s="37">
        <v>5497</v>
      </c>
      <c r="D480" s="38">
        <v>2010</v>
      </c>
    </row>
    <row r="481" spans="1:4" x14ac:dyDescent="0.25">
      <c r="A481" t="s">
        <v>17</v>
      </c>
      <c r="B481" t="s">
        <v>28</v>
      </c>
      <c r="C481" s="37">
        <v>13241</v>
      </c>
      <c r="D481" s="38">
        <v>2010</v>
      </c>
    </row>
    <row r="482" spans="1:4" x14ac:dyDescent="0.25">
      <c r="A482" t="s">
        <v>17</v>
      </c>
      <c r="B482" t="s">
        <v>29</v>
      </c>
      <c r="C482" s="37">
        <v>13900</v>
      </c>
      <c r="D482" s="38">
        <v>2010</v>
      </c>
    </row>
    <row r="483" spans="1:4" x14ac:dyDescent="0.25">
      <c r="A483" t="s">
        <v>17</v>
      </c>
      <c r="B483" t="s">
        <v>30</v>
      </c>
      <c r="C483" s="37">
        <v>21359</v>
      </c>
      <c r="D483" s="38">
        <v>2010</v>
      </c>
    </row>
    <row r="484" spans="1:4" x14ac:dyDescent="0.25">
      <c r="A484" t="s">
        <v>17</v>
      </c>
      <c r="B484" t="s">
        <v>31</v>
      </c>
      <c r="C484" s="37">
        <v>5439</v>
      </c>
      <c r="D484" s="38">
        <v>2010</v>
      </c>
    </row>
    <row r="485" spans="1:4" x14ac:dyDescent="0.25">
      <c r="A485" t="s">
        <v>17</v>
      </c>
      <c r="B485" t="s">
        <v>32</v>
      </c>
      <c r="C485" s="37">
        <v>7929</v>
      </c>
      <c r="D485" s="38">
        <v>2010</v>
      </c>
    </row>
    <row r="486" spans="1:4" x14ac:dyDescent="0.25">
      <c r="A486" t="s">
        <v>17</v>
      </c>
      <c r="B486" t="s">
        <v>33</v>
      </c>
      <c r="C486" s="37">
        <v>7984</v>
      </c>
      <c r="D486" s="38">
        <v>2010</v>
      </c>
    </row>
    <row r="487" spans="1:4" x14ac:dyDescent="0.25">
      <c r="A487" t="s">
        <v>17</v>
      </c>
      <c r="B487" t="s">
        <v>34</v>
      </c>
      <c r="C487" s="37">
        <v>338</v>
      </c>
      <c r="D487" s="38">
        <v>2010</v>
      </c>
    </row>
    <row r="488" spans="1:4" x14ac:dyDescent="0.25">
      <c r="A488" t="s">
        <v>17</v>
      </c>
      <c r="B488" t="s">
        <v>35</v>
      </c>
      <c r="C488" s="37">
        <v>1544</v>
      </c>
      <c r="D488" s="38">
        <v>2010</v>
      </c>
    </row>
    <row r="489" spans="1:4" x14ac:dyDescent="0.25">
      <c r="A489" t="s">
        <v>17</v>
      </c>
      <c r="B489" t="s">
        <v>36</v>
      </c>
      <c r="C489" s="37">
        <v>7050</v>
      </c>
      <c r="D489" s="38">
        <v>2010</v>
      </c>
    </row>
    <row r="490" spans="1:4" x14ac:dyDescent="0.25">
      <c r="A490" t="s">
        <v>17</v>
      </c>
      <c r="B490" t="s">
        <v>37</v>
      </c>
      <c r="C490" s="37">
        <v>3645</v>
      </c>
      <c r="D490" s="38">
        <v>2010</v>
      </c>
    </row>
    <row r="491" spans="1:4" x14ac:dyDescent="0.25">
      <c r="A491" t="s">
        <v>17</v>
      </c>
      <c r="B491" t="s">
        <v>38</v>
      </c>
      <c r="C491" s="37">
        <v>22344</v>
      </c>
      <c r="D491" s="38">
        <v>2010</v>
      </c>
    </row>
    <row r="492" spans="1:4" x14ac:dyDescent="0.25">
      <c r="A492" t="s">
        <v>17</v>
      </c>
      <c r="B492" t="s">
        <v>39</v>
      </c>
      <c r="C492" s="37">
        <v>900</v>
      </c>
      <c r="D492" s="38">
        <v>2010</v>
      </c>
    </row>
    <row r="493" spans="1:4" x14ac:dyDescent="0.25">
      <c r="A493" t="s">
        <v>17</v>
      </c>
      <c r="B493" t="s">
        <v>40</v>
      </c>
      <c r="C493" s="37">
        <v>55011</v>
      </c>
      <c r="D493" s="38">
        <v>2010</v>
      </c>
    </row>
    <row r="494" spans="1:4" x14ac:dyDescent="0.25">
      <c r="A494" t="s">
        <v>17</v>
      </c>
      <c r="B494" t="s">
        <v>41</v>
      </c>
      <c r="C494" s="37">
        <v>19108</v>
      </c>
      <c r="D494" s="38">
        <v>2010</v>
      </c>
    </row>
    <row r="495" spans="1:4" x14ac:dyDescent="0.25">
      <c r="A495" t="s">
        <v>17</v>
      </c>
      <c r="B495" t="s">
        <v>42</v>
      </c>
      <c r="C495" s="37">
        <v>794</v>
      </c>
      <c r="D495" s="38">
        <v>2010</v>
      </c>
    </row>
    <row r="496" spans="1:4" x14ac:dyDescent="0.25">
      <c r="A496" t="s">
        <v>17</v>
      </c>
      <c r="B496" t="s">
        <v>43</v>
      </c>
      <c r="C496" s="37">
        <v>21047</v>
      </c>
      <c r="D496" s="38">
        <v>2010</v>
      </c>
    </row>
    <row r="497" spans="1:4" x14ac:dyDescent="0.25">
      <c r="A497" t="s">
        <v>17</v>
      </c>
      <c r="B497" t="s">
        <v>44</v>
      </c>
      <c r="C497" s="37">
        <v>3466</v>
      </c>
      <c r="D497" s="38">
        <v>2010</v>
      </c>
    </row>
    <row r="498" spans="1:4" x14ac:dyDescent="0.25">
      <c r="A498" t="s">
        <v>17</v>
      </c>
      <c r="B498" t="s">
        <v>45</v>
      </c>
      <c r="C498" s="37">
        <v>1655</v>
      </c>
      <c r="D498" s="38">
        <v>2010</v>
      </c>
    </row>
    <row r="499" spans="1:4" x14ac:dyDescent="0.25">
      <c r="A499" t="s">
        <v>17</v>
      </c>
      <c r="B499" t="s">
        <v>46</v>
      </c>
      <c r="C499" s="37">
        <v>19935</v>
      </c>
      <c r="D499" s="38">
        <v>2010</v>
      </c>
    </row>
    <row r="500" spans="1:4" x14ac:dyDescent="0.25">
      <c r="A500" t="s">
        <v>17</v>
      </c>
      <c r="B500" t="s">
        <v>47</v>
      </c>
      <c r="C500" s="37">
        <v>1982</v>
      </c>
      <c r="D500" s="38">
        <v>2010</v>
      </c>
    </row>
    <row r="501" spans="1:4" x14ac:dyDescent="0.25">
      <c r="A501" t="s">
        <v>17</v>
      </c>
      <c r="B501" t="s">
        <v>48</v>
      </c>
      <c r="C501" s="37">
        <v>10759</v>
      </c>
      <c r="D501" s="38">
        <v>2010</v>
      </c>
    </row>
    <row r="502" spans="1:4" x14ac:dyDescent="0.25">
      <c r="A502" t="s">
        <v>17</v>
      </c>
      <c r="B502" t="s">
        <v>49</v>
      </c>
      <c r="C502" s="37">
        <v>430</v>
      </c>
      <c r="D502" s="38">
        <v>2010</v>
      </c>
    </row>
    <row r="503" spans="1:4" x14ac:dyDescent="0.25">
      <c r="A503" t="s">
        <v>17</v>
      </c>
      <c r="B503" t="s">
        <v>50</v>
      </c>
      <c r="C503" s="37">
        <v>12882</v>
      </c>
      <c r="D503" s="38">
        <v>2010</v>
      </c>
    </row>
    <row r="504" spans="1:4" x14ac:dyDescent="0.25">
      <c r="A504" t="s">
        <v>17</v>
      </c>
      <c r="B504" t="s">
        <v>51</v>
      </c>
      <c r="C504" s="37">
        <v>24039</v>
      </c>
      <c r="D504" s="38">
        <v>2010</v>
      </c>
    </row>
    <row r="505" spans="1:4" x14ac:dyDescent="0.25">
      <c r="A505" t="s">
        <v>17</v>
      </c>
      <c r="B505" t="s">
        <v>52</v>
      </c>
      <c r="C505" s="37">
        <v>2833</v>
      </c>
      <c r="D505" s="38">
        <v>2010</v>
      </c>
    </row>
    <row r="506" spans="1:4" x14ac:dyDescent="0.25">
      <c r="A506" t="s">
        <v>17</v>
      </c>
      <c r="B506" t="s">
        <v>53</v>
      </c>
      <c r="C506" s="37">
        <v>1442</v>
      </c>
      <c r="D506" s="38">
        <v>2010</v>
      </c>
    </row>
    <row r="507" spans="1:4" x14ac:dyDescent="0.25">
      <c r="A507" t="s">
        <v>17</v>
      </c>
      <c r="B507" t="s">
        <v>54</v>
      </c>
      <c r="C507" s="37">
        <v>20080</v>
      </c>
      <c r="D507" s="38">
        <v>2010</v>
      </c>
    </row>
    <row r="508" spans="1:4" x14ac:dyDescent="0.25">
      <c r="A508" t="s">
        <v>17</v>
      </c>
      <c r="B508" t="s">
        <v>55</v>
      </c>
      <c r="C508" s="37">
        <v>3573</v>
      </c>
      <c r="D508" s="38">
        <v>2010</v>
      </c>
    </row>
    <row r="509" spans="1:4" x14ac:dyDescent="0.25">
      <c r="A509" t="s">
        <v>17</v>
      </c>
      <c r="B509" t="s">
        <v>56</v>
      </c>
      <c r="C509" s="37">
        <v>5634</v>
      </c>
      <c r="D509" s="38">
        <v>2010</v>
      </c>
    </row>
    <row r="510" spans="1:4" x14ac:dyDescent="0.25">
      <c r="A510" t="s">
        <v>17</v>
      </c>
      <c r="B510" t="s">
        <v>57</v>
      </c>
      <c r="C510" s="37">
        <v>8081</v>
      </c>
      <c r="D510" s="38">
        <v>2010</v>
      </c>
    </row>
    <row r="511" spans="1:4" x14ac:dyDescent="0.25">
      <c r="A511" t="s">
        <v>17</v>
      </c>
      <c r="B511" t="s">
        <v>58</v>
      </c>
      <c r="C511" s="37">
        <v>191</v>
      </c>
      <c r="D511" s="38">
        <v>2010</v>
      </c>
    </row>
    <row r="512" spans="1:4" x14ac:dyDescent="0.25">
      <c r="A512" t="s">
        <v>18</v>
      </c>
      <c r="B512" t="s">
        <v>8</v>
      </c>
      <c r="C512" s="37">
        <v>13840</v>
      </c>
      <c r="D512" s="38">
        <v>2010</v>
      </c>
    </row>
    <row r="513" spans="1:4" x14ac:dyDescent="0.25">
      <c r="A513" t="s">
        <v>18</v>
      </c>
      <c r="B513" t="s">
        <v>9</v>
      </c>
      <c r="C513" s="37">
        <v>3645</v>
      </c>
      <c r="D513" s="38">
        <v>2010</v>
      </c>
    </row>
    <row r="514" spans="1:4" x14ac:dyDescent="0.25">
      <c r="A514" t="s">
        <v>18</v>
      </c>
      <c r="B514" t="s">
        <v>10</v>
      </c>
      <c r="C514" s="37">
        <v>2554</v>
      </c>
      <c r="D514" s="38">
        <v>2010</v>
      </c>
    </row>
    <row r="515" spans="1:4" x14ac:dyDescent="0.25">
      <c r="A515" t="s">
        <v>18</v>
      </c>
      <c r="B515" t="s">
        <v>11</v>
      </c>
      <c r="C515" s="37">
        <v>599</v>
      </c>
      <c r="D515" s="38">
        <v>2010</v>
      </c>
    </row>
    <row r="516" spans="1:4" x14ac:dyDescent="0.25">
      <c r="A516" t="s">
        <v>18</v>
      </c>
      <c r="B516" t="s">
        <v>12</v>
      </c>
      <c r="C516" s="37">
        <v>8909</v>
      </c>
      <c r="D516" s="38">
        <v>2010</v>
      </c>
    </row>
    <row r="517" spans="1:4" x14ac:dyDescent="0.25">
      <c r="A517" t="s">
        <v>18</v>
      </c>
      <c r="B517" t="s">
        <v>13</v>
      </c>
      <c r="C517" s="37">
        <v>3224</v>
      </c>
      <c r="D517" s="38">
        <v>2010</v>
      </c>
    </row>
    <row r="518" spans="1:4" x14ac:dyDescent="0.25">
      <c r="A518" t="s">
        <v>18</v>
      </c>
      <c r="B518" t="s">
        <v>14</v>
      </c>
      <c r="C518" s="37">
        <v>2619</v>
      </c>
      <c r="D518" s="38">
        <v>2010</v>
      </c>
    </row>
    <row r="519" spans="1:4" x14ac:dyDescent="0.25">
      <c r="A519" t="s">
        <v>18</v>
      </c>
      <c r="B519" t="s">
        <v>15</v>
      </c>
      <c r="C519" s="37">
        <v>837</v>
      </c>
      <c r="D519" s="38">
        <v>2010</v>
      </c>
    </row>
    <row r="520" spans="1:4" x14ac:dyDescent="0.25">
      <c r="A520" t="s">
        <v>18</v>
      </c>
      <c r="B520" t="s">
        <v>16</v>
      </c>
      <c r="C520" s="37">
        <v>1708</v>
      </c>
      <c r="D520" s="38">
        <v>2010</v>
      </c>
    </row>
    <row r="521" spans="1:4" x14ac:dyDescent="0.25">
      <c r="A521" t="s">
        <v>18</v>
      </c>
      <c r="B521" t="s">
        <v>17</v>
      </c>
      <c r="C521" s="37">
        <v>49901</v>
      </c>
      <c r="D521" s="38">
        <v>2010</v>
      </c>
    </row>
    <row r="522" spans="1:4" x14ac:dyDescent="0.25">
      <c r="A522" t="s">
        <v>18</v>
      </c>
      <c r="B522" t="s">
        <v>18</v>
      </c>
      <c r="C522" s="37" t="s">
        <v>60</v>
      </c>
      <c r="D522" s="38">
        <v>2010</v>
      </c>
    </row>
    <row r="523" spans="1:4" x14ac:dyDescent="0.25">
      <c r="A523" t="s">
        <v>18</v>
      </c>
      <c r="B523" t="s">
        <v>19</v>
      </c>
      <c r="C523" s="37">
        <v>1040</v>
      </c>
      <c r="D523" s="38">
        <v>2010</v>
      </c>
    </row>
    <row r="524" spans="1:4" x14ac:dyDescent="0.25">
      <c r="A524" t="s">
        <v>18</v>
      </c>
      <c r="B524" t="s">
        <v>20</v>
      </c>
      <c r="C524" s="37">
        <v>414</v>
      </c>
      <c r="D524" s="38">
        <v>2010</v>
      </c>
    </row>
    <row r="525" spans="1:4" x14ac:dyDescent="0.25">
      <c r="A525" t="s">
        <v>18</v>
      </c>
      <c r="B525" t="s">
        <v>21</v>
      </c>
      <c r="C525" s="37">
        <v>9736</v>
      </c>
      <c r="D525" s="38">
        <v>2010</v>
      </c>
    </row>
    <row r="526" spans="1:4" x14ac:dyDescent="0.25">
      <c r="A526" t="s">
        <v>18</v>
      </c>
      <c r="B526" t="s">
        <v>22</v>
      </c>
      <c r="C526" s="37">
        <v>2649</v>
      </c>
      <c r="D526" s="38">
        <v>2010</v>
      </c>
    </row>
    <row r="527" spans="1:4" x14ac:dyDescent="0.25">
      <c r="A527" t="s">
        <v>18</v>
      </c>
      <c r="B527" t="s">
        <v>23</v>
      </c>
      <c r="C527" s="37">
        <v>1096</v>
      </c>
      <c r="D527" s="38">
        <v>2010</v>
      </c>
    </row>
    <row r="528" spans="1:4" x14ac:dyDescent="0.25">
      <c r="A528" t="s">
        <v>18</v>
      </c>
      <c r="B528" t="s">
        <v>24</v>
      </c>
      <c r="C528" s="37">
        <v>1355</v>
      </c>
      <c r="D528" s="38">
        <v>2010</v>
      </c>
    </row>
    <row r="529" spans="1:4" x14ac:dyDescent="0.25">
      <c r="A529" t="s">
        <v>18</v>
      </c>
      <c r="B529" t="s">
        <v>25</v>
      </c>
      <c r="C529" s="37">
        <v>6525</v>
      </c>
      <c r="D529" s="38">
        <v>2010</v>
      </c>
    </row>
    <row r="530" spans="1:4" x14ac:dyDescent="0.25">
      <c r="A530" t="s">
        <v>18</v>
      </c>
      <c r="B530" t="s">
        <v>26</v>
      </c>
      <c r="C530" s="37">
        <v>3645</v>
      </c>
      <c r="D530" s="38">
        <v>2010</v>
      </c>
    </row>
    <row r="531" spans="1:4" x14ac:dyDescent="0.25">
      <c r="A531" t="s">
        <v>18</v>
      </c>
      <c r="B531" t="s">
        <v>27</v>
      </c>
      <c r="C531" s="37">
        <v>0</v>
      </c>
      <c r="D531" s="38">
        <v>2010</v>
      </c>
    </row>
    <row r="532" spans="1:4" x14ac:dyDescent="0.25">
      <c r="A532" t="s">
        <v>18</v>
      </c>
      <c r="B532" t="s">
        <v>28</v>
      </c>
      <c r="C532" s="37">
        <v>5382</v>
      </c>
      <c r="D532" s="38">
        <v>2010</v>
      </c>
    </row>
    <row r="533" spans="1:4" x14ac:dyDescent="0.25">
      <c r="A533" t="s">
        <v>18</v>
      </c>
      <c r="B533" t="s">
        <v>29</v>
      </c>
      <c r="C533" s="37">
        <v>3910</v>
      </c>
      <c r="D533" s="38">
        <v>2010</v>
      </c>
    </row>
    <row r="534" spans="1:4" x14ac:dyDescent="0.25">
      <c r="A534" t="s">
        <v>18</v>
      </c>
      <c r="B534" t="s">
        <v>30</v>
      </c>
      <c r="C534" s="37">
        <v>6857</v>
      </c>
      <c r="D534" s="38">
        <v>2010</v>
      </c>
    </row>
    <row r="535" spans="1:4" x14ac:dyDescent="0.25">
      <c r="A535" t="s">
        <v>18</v>
      </c>
      <c r="B535" t="s">
        <v>31</v>
      </c>
      <c r="C535" s="37">
        <v>1169</v>
      </c>
      <c r="D535" s="38">
        <v>2010</v>
      </c>
    </row>
    <row r="536" spans="1:4" x14ac:dyDescent="0.25">
      <c r="A536" t="s">
        <v>18</v>
      </c>
      <c r="B536" t="s">
        <v>32</v>
      </c>
      <c r="C536" s="37">
        <v>2380</v>
      </c>
      <c r="D536" s="38">
        <v>2010</v>
      </c>
    </row>
    <row r="537" spans="1:4" x14ac:dyDescent="0.25">
      <c r="A537" t="s">
        <v>18</v>
      </c>
      <c r="B537" t="s">
        <v>33</v>
      </c>
      <c r="C537" s="37">
        <v>3072</v>
      </c>
      <c r="D537" s="38">
        <v>2010</v>
      </c>
    </row>
    <row r="538" spans="1:4" x14ac:dyDescent="0.25">
      <c r="A538" t="s">
        <v>18</v>
      </c>
      <c r="B538" t="s">
        <v>34</v>
      </c>
      <c r="C538" s="37">
        <v>52</v>
      </c>
      <c r="D538" s="38">
        <v>2010</v>
      </c>
    </row>
    <row r="539" spans="1:4" x14ac:dyDescent="0.25">
      <c r="A539" t="s">
        <v>18</v>
      </c>
      <c r="B539" t="s">
        <v>35</v>
      </c>
      <c r="C539" s="37">
        <v>148</v>
      </c>
      <c r="D539" s="38">
        <v>2010</v>
      </c>
    </row>
    <row r="540" spans="1:4" x14ac:dyDescent="0.25">
      <c r="A540" t="s">
        <v>18</v>
      </c>
      <c r="B540" t="s">
        <v>36</v>
      </c>
      <c r="C540" s="37">
        <v>1155</v>
      </c>
      <c r="D540" s="38">
        <v>2010</v>
      </c>
    </row>
    <row r="541" spans="1:4" x14ac:dyDescent="0.25">
      <c r="A541" t="s">
        <v>18</v>
      </c>
      <c r="B541" t="s">
        <v>37</v>
      </c>
      <c r="C541" s="37">
        <v>162</v>
      </c>
      <c r="D541" s="38">
        <v>2010</v>
      </c>
    </row>
    <row r="542" spans="1:4" x14ac:dyDescent="0.25">
      <c r="A542" t="s">
        <v>18</v>
      </c>
      <c r="B542" t="s">
        <v>38</v>
      </c>
      <c r="C542" s="37">
        <v>4151</v>
      </c>
      <c r="D542" s="38">
        <v>2010</v>
      </c>
    </row>
    <row r="543" spans="1:4" x14ac:dyDescent="0.25">
      <c r="A543" t="s">
        <v>18</v>
      </c>
      <c r="B543" t="s">
        <v>39</v>
      </c>
      <c r="C543" s="37">
        <v>826</v>
      </c>
      <c r="D543" s="38">
        <v>2010</v>
      </c>
    </row>
    <row r="544" spans="1:4" x14ac:dyDescent="0.25">
      <c r="A544" t="s">
        <v>18</v>
      </c>
      <c r="B544" t="s">
        <v>40</v>
      </c>
      <c r="C544" s="37">
        <v>12472</v>
      </c>
      <c r="D544" s="38">
        <v>2010</v>
      </c>
    </row>
    <row r="545" spans="1:4" x14ac:dyDescent="0.25">
      <c r="A545" t="s">
        <v>18</v>
      </c>
      <c r="B545" t="s">
        <v>41</v>
      </c>
      <c r="C545" s="37">
        <v>15361</v>
      </c>
      <c r="D545" s="38">
        <v>2010</v>
      </c>
    </row>
    <row r="546" spans="1:4" x14ac:dyDescent="0.25">
      <c r="A546" t="s">
        <v>18</v>
      </c>
      <c r="B546" t="s">
        <v>42</v>
      </c>
      <c r="C546" s="37">
        <v>0</v>
      </c>
      <c r="D546" s="38">
        <v>2010</v>
      </c>
    </row>
    <row r="547" spans="1:4" x14ac:dyDescent="0.25">
      <c r="A547" t="s">
        <v>18</v>
      </c>
      <c r="B547" t="s">
        <v>43</v>
      </c>
      <c r="C547" s="37">
        <v>9323</v>
      </c>
      <c r="D547" s="38">
        <v>2010</v>
      </c>
    </row>
    <row r="548" spans="1:4" x14ac:dyDescent="0.25">
      <c r="A548" t="s">
        <v>18</v>
      </c>
      <c r="B548" t="s">
        <v>44</v>
      </c>
      <c r="C548" s="37">
        <v>2070</v>
      </c>
      <c r="D548" s="38">
        <v>2010</v>
      </c>
    </row>
    <row r="549" spans="1:4" x14ac:dyDescent="0.25">
      <c r="A549" t="s">
        <v>18</v>
      </c>
      <c r="B549" t="s">
        <v>45</v>
      </c>
      <c r="C549" s="37">
        <v>843</v>
      </c>
      <c r="D549" s="38">
        <v>2010</v>
      </c>
    </row>
    <row r="550" spans="1:4" x14ac:dyDescent="0.25">
      <c r="A550" t="s">
        <v>18</v>
      </c>
      <c r="B550" t="s">
        <v>46</v>
      </c>
      <c r="C550" s="37">
        <v>6294</v>
      </c>
      <c r="D550" s="38">
        <v>2010</v>
      </c>
    </row>
    <row r="551" spans="1:4" x14ac:dyDescent="0.25">
      <c r="A551" t="s">
        <v>18</v>
      </c>
      <c r="B551" t="s">
        <v>47</v>
      </c>
      <c r="C551" s="37">
        <v>43</v>
      </c>
      <c r="D551" s="38">
        <v>2010</v>
      </c>
    </row>
    <row r="552" spans="1:4" x14ac:dyDescent="0.25">
      <c r="A552" t="s">
        <v>18</v>
      </c>
      <c r="B552" t="s">
        <v>48</v>
      </c>
      <c r="C552" s="37">
        <v>15562</v>
      </c>
      <c r="D552" s="38">
        <v>2010</v>
      </c>
    </row>
    <row r="553" spans="1:4" x14ac:dyDescent="0.25">
      <c r="A553" t="s">
        <v>18</v>
      </c>
      <c r="B553" t="s">
        <v>49</v>
      </c>
      <c r="C553" s="37">
        <v>557</v>
      </c>
      <c r="D553" s="38">
        <v>2010</v>
      </c>
    </row>
    <row r="554" spans="1:4" x14ac:dyDescent="0.25">
      <c r="A554" t="s">
        <v>18</v>
      </c>
      <c r="B554" t="s">
        <v>50</v>
      </c>
      <c r="C554" s="37">
        <v>14445</v>
      </c>
      <c r="D554" s="38">
        <v>2010</v>
      </c>
    </row>
    <row r="555" spans="1:4" x14ac:dyDescent="0.25">
      <c r="A555" t="s">
        <v>18</v>
      </c>
      <c r="B555" t="s">
        <v>51</v>
      </c>
      <c r="C555" s="37">
        <v>11424</v>
      </c>
      <c r="D555" s="38">
        <v>2010</v>
      </c>
    </row>
    <row r="556" spans="1:4" x14ac:dyDescent="0.25">
      <c r="A556" t="s">
        <v>18</v>
      </c>
      <c r="B556" t="s">
        <v>52</v>
      </c>
      <c r="C556" s="37">
        <v>380</v>
      </c>
      <c r="D556" s="38">
        <v>2010</v>
      </c>
    </row>
    <row r="557" spans="1:4" x14ac:dyDescent="0.25">
      <c r="A557" t="s">
        <v>18</v>
      </c>
      <c r="B557" t="s">
        <v>53</v>
      </c>
      <c r="C557" s="37">
        <v>361</v>
      </c>
      <c r="D557" s="38">
        <v>2010</v>
      </c>
    </row>
    <row r="558" spans="1:4" x14ac:dyDescent="0.25">
      <c r="A558" t="s">
        <v>18</v>
      </c>
      <c r="B558" t="s">
        <v>54</v>
      </c>
      <c r="C558" s="37">
        <v>8393</v>
      </c>
      <c r="D558" s="38">
        <v>2010</v>
      </c>
    </row>
    <row r="559" spans="1:4" x14ac:dyDescent="0.25">
      <c r="A559" t="s">
        <v>18</v>
      </c>
      <c r="B559" t="s">
        <v>55</v>
      </c>
      <c r="C559" s="37">
        <v>4495</v>
      </c>
      <c r="D559" s="38">
        <v>2010</v>
      </c>
    </row>
    <row r="560" spans="1:4" x14ac:dyDescent="0.25">
      <c r="A560" t="s">
        <v>18</v>
      </c>
      <c r="B560" t="s">
        <v>56</v>
      </c>
      <c r="C560" s="37">
        <v>358</v>
      </c>
      <c r="D560" s="38">
        <v>2010</v>
      </c>
    </row>
    <row r="561" spans="1:4" x14ac:dyDescent="0.25">
      <c r="A561" t="s">
        <v>18</v>
      </c>
      <c r="B561" t="s">
        <v>57</v>
      </c>
      <c r="C561" s="37">
        <v>3416</v>
      </c>
      <c r="D561" s="38">
        <v>2010</v>
      </c>
    </row>
    <row r="562" spans="1:4" x14ac:dyDescent="0.25">
      <c r="A562" t="s">
        <v>18</v>
      </c>
      <c r="B562" t="s">
        <v>58</v>
      </c>
      <c r="C562" s="37">
        <v>102</v>
      </c>
      <c r="D562" s="38">
        <v>2010</v>
      </c>
    </row>
    <row r="563" spans="1:4" x14ac:dyDescent="0.25">
      <c r="A563" t="s">
        <v>19</v>
      </c>
      <c r="B563" t="s">
        <v>8</v>
      </c>
      <c r="C563" s="37">
        <v>749</v>
      </c>
      <c r="D563" s="38">
        <v>2010</v>
      </c>
    </row>
    <row r="564" spans="1:4" x14ac:dyDescent="0.25">
      <c r="A564" t="s">
        <v>19</v>
      </c>
      <c r="B564" t="s">
        <v>9</v>
      </c>
      <c r="C564" s="37">
        <v>743</v>
      </c>
      <c r="D564" s="38">
        <v>2010</v>
      </c>
    </row>
    <row r="565" spans="1:4" x14ac:dyDescent="0.25">
      <c r="A565" t="s">
        <v>19</v>
      </c>
      <c r="B565" t="s">
        <v>10</v>
      </c>
      <c r="C565" s="37">
        <v>1398</v>
      </c>
      <c r="D565" s="38">
        <v>2010</v>
      </c>
    </row>
    <row r="566" spans="1:4" x14ac:dyDescent="0.25">
      <c r="A566" t="s">
        <v>19</v>
      </c>
      <c r="B566" t="s">
        <v>11</v>
      </c>
      <c r="C566" s="37">
        <v>0</v>
      </c>
      <c r="D566" s="38">
        <v>2010</v>
      </c>
    </row>
    <row r="567" spans="1:4" x14ac:dyDescent="0.25">
      <c r="A567" t="s">
        <v>19</v>
      </c>
      <c r="B567" t="s">
        <v>12</v>
      </c>
      <c r="C567" s="37">
        <v>12677</v>
      </c>
      <c r="D567" s="38">
        <v>2010</v>
      </c>
    </row>
    <row r="568" spans="1:4" x14ac:dyDescent="0.25">
      <c r="A568" t="s">
        <v>19</v>
      </c>
      <c r="B568" t="s">
        <v>13</v>
      </c>
      <c r="C568" s="37">
        <v>1073</v>
      </c>
      <c r="D568" s="38">
        <v>2010</v>
      </c>
    </row>
    <row r="569" spans="1:4" x14ac:dyDescent="0.25">
      <c r="A569" t="s">
        <v>19</v>
      </c>
      <c r="B569" t="s">
        <v>14</v>
      </c>
      <c r="C569" s="37">
        <v>307</v>
      </c>
      <c r="D569" s="38">
        <v>2010</v>
      </c>
    </row>
    <row r="570" spans="1:4" x14ac:dyDescent="0.25">
      <c r="A570" t="s">
        <v>19</v>
      </c>
      <c r="B570" t="s">
        <v>15</v>
      </c>
      <c r="C570" s="37">
        <v>0</v>
      </c>
      <c r="D570" s="38">
        <v>2010</v>
      </c>
    </row>
    <row r="571" spans="1:4" x14ac:dyDescent="0.25">
      <c r="A571" t="s">
        <v>19</v>
      </c>
      <c r="B571" t="s">
        <v>16</v>
      </c>
      <c r="C571" s="37">
        <v>0</v>
      </c>
      <c r="D571" s="38">
        <v>2010</v>
      </c>
    </row>
    <row r="572" spans="1:4" x14ac:dyDescent="0.25">
      <c r="A572" t="s">
        <v>19</v>
      </c>
      <c r="B572" t="s">
        <v>17</v>
      </c>
      <c r="C572" s="37">
        <v>4599</v>
      </c>
      <c r="D572" s="38">
        <v>2010</v>
      </c>
    </row>
    <row r="573" spans="1:4" x14ac:dyDescent="0.25">
      <c r="A573" t="s">
        <v>19</v>
      </c>
      <c r="B573" t="s">
        <v>18</v>
      </c>
      <c r="C573" s="37">
        <v>2013</v>
      </c>
      <c r="D573" s="38">
        <v>2010</v>
      </c>
    </row>
    <row r="574" spans="1:4" x14ac:dyDescent="0.25">
      <c r="A574" t="s">
        <v>19</v>
      </c>
      <c r="B574" t="s">
        <v>19</v>
      </c>
      <c r="C574" s="37" t="s">
        <v>60</v>
      </c>
      <c r="D574" s="38">
        <v>2010</v>
      </c>
    </row>
    <row r="575" spans="1:4" x14ac:dyDescent="0.25">
      <c r="A575" t="s">
        <v>19</v>
      </c>
      <c r="B575" t="s">
        <v>20</v>
      </c>
      <c r="C575" s="37">
        <v>42</v>
      </c>
      <c r="D575" s="38">
        <v>2010</v>
      </c>
    </row>
    <row r="576" spans="1:4" x14ac:dyDescent="0.25">
      <c r="A576" t="s">
        <v>19</v>
      </c>
      <c r="B576" t="s">
        <v>21</v>
      </c>
      <c r="C576" s="37">
        <v>715</v>
      </c>
      <c r="D576" s="38">
        <v>2010</v>
      </c>
    </row>
    <row r="577" spans="1:4" x14ac:dyDescent="0.25">
      <c r="A577" t="s">
        <v>19</v>
      </c>
      <c r="B577" t="s">
        <v>22</v>
      </c>
      <c r="C577" s="37">
        <v>192</v>
      </c>
      <c r="D577" s="38">
        <v>2010</v>
      </c>
    </row>
    <row r="578" spans="1:4" x14ac:dyDescent="0.25">
      <c r="A578" t="s">
        <v>19</v>
      </c>
      <c r="B578" t="s">
        <v>23</v>
      </c>
      <c r="C578" s="37">
        <v>68</v>
      </c>
      <c r="D578" s="38">
        <v>2010</v>
      </c>
    </row>
    <row r="579" spans="1:4" x14ac:dyDescent="0.25">
      <c r="A579" t="s">
        <v>19</v>
      </c>
      <c r="B579" t="s">
        <v>24</v>
      </c>
      <c r="C579" s="37">
        <v>387</v>
      </c>
      <c r="D579" s="38">
        <v>2010</v>
      </c>
    </row>
    <row r="580" spans="1:4" x14ac:dyDescent="0.25">
      <c r="A580" t="s">
        <v>19</v>
      </c>
      <c r="B580" t="s">
        <v>25</v>
      </c>
      <c r="C580" s="37">
        <v>95</v>
      </c>
      <c r="D580" s="38">
        <v>2010</v>
      </c>
    </row>
    <row r="581" spans="1:4" x14ac:dyDescent="0.25">
      <c r="A581" t="s">
        <v>19</v>
      </c>
      <c r="B581" t="s">
        <v>26</v>
      </c>
      <c r="C581" s="37">
        <v>88</v>
      </c>
      <c r="D581" s="38">
        <v>2010</v>
      </c>
    </row>
    <row r="582" spans="1:4" x14ac:dyDescent="0.25">
      <c r="A582" t="s">
        <v>19</v>
      </c>
      <c r="B582" t="s">
        <v>27</v>
      </c>
      <c r="C582" s="37">
        <v>89</v>
      </c>
      <c r="D582" s="38">
        <v>2010</v>
      </c>
    </row>
    <row r="583" spans="1:4" x14ac:dyDescent="0.25">
      <c r="A583" t="s">
        <v>19</v>
      </c>
      <c r="B583" t="s">
        <v>28</v>
      </c>
      <c r="C583" s="37">
        <v>990</v>
      </c>
      <c r="D583" s="38">
        <v>2010</v>
      </c>
    </row>
    <row r="584" spans="1:4" x14ac:dyDescent="0.25">
      <c r="A584" t="s">
        <v>19</v>
      </c>
      <c r="B584" t="s">
        <v>29</v>
      </c>
      <c r="C584" s="37">
        <v>1283</v>
      </c>
      <c r="D584" s="38">
        <v>2010</v>
      </c>
    </row>
    <row r="585" spans="1:4" x14ac:dyDescent="0.25">
      <c r="A585" t="s">
        <v>19</v>
      </c>
      <c r="B585" t="s">
        <v>30</v>
      </c>
      <c r="C585" s="37">
        <v>627</v>
      </c>
      <c r="D585" s="38">
        <v>2010</v>
      </c>
    </row>
    <row r="586" spans="1:4" x14ac:dyDescent="0.25">
      <c r="A586" t="s">
        <v>19</v>
      </c>
      <c r="B586" t="s">
        <v>31</v>
      </c>
      <c r="C586" s="37">
        <v>476</v>
      </c>
      <c r="D586" s="38">
        <v>2010</v>
      </c>
    </row>
    <row r="587" spans="1:4" x14ac:dyDescent="0.25">
      <c r="A587" t="s">
        <v>19</v>
      </c>
      <c r="B587" t="s">
        <v>32</v>
      </c>
      <c r="C587" s="37">
        <v>234</v>
      </c>
      <c r="D587" s="38">
        <v>2010</v>
      </c>
    </row>
    <row r="588" spans="1:4" x14ac:dyDescent="0.25">
      <c r="A588" t="s">
        <v>19</v>
      </c>
      <c r="B588" t="s">
        <v>33</v>
      </c>
      <c r="C588" s="37">
        <v>170</v>
      </c>
      <c r="D588" s="38">
        <v>2010</v>
      </c>
    </row>
    <row r="589" spans="1:4" x14ac:dyDescent="0.25">
      <c r="A589" t="s">
        <v>19</v>
      </c>
      <c r="B589" t="s">
        <v>34</v>
      </c>
      <c r="C589" s="37">
        <v>150</v>
      </c>
      <c r="D589" s="38">
        <v>2010</v>
      </c>
    </row>
    <row r="590" spans="1:4" x14ac:dyDescent="0.25">
      <c r="A590" t="s">
        <v>19</v>
      </c>
      <c r="B590" t="s">
        <v>35</v>
      </c>
      <c r="C590" s="37">
        <v>0</v>
      </c>
      <c r="D590" s="38">
        <v>2010</v>
      </c>
    </row>
    <row r="591" spans="1:4" x14ac:dyDescent="0.25">
      <c r="A591" t="s">
        <v>19</v>
      </c>
      <c r="B591" t="s">
        <v>36</v>
      </c>
      <c r="C591" s="37">
        <v>1925</v>
      </c>
      <c r="D591" s="38">
        <v>2010</v>
      </c>
    </row>
    <row r="592" spans="1:4" x14ac:dyDescent="0.25">
      <c r="A592" t="s">
        <v>19</v>
      </c>
      <c r="B592" t="s">
        <v>37</v>
      </c>
      <c r="C592" s="37">
        <v>496</v>
      </c>
      <c r="D592" s="38">
        <v>2010</v>
      </c>
    </row>
    <row r="593" spans="1:4" x14ac:dyDescent="0.25">
      <c r="A593" t="s">
        <v>19</v>
      </c>
      <c r="B593" t="s">
        <v>38</v>
      </c>
      <c r="C593" s="37">
        <v>443</v>
      </c>
      <c r="D593" s="38">
        <v>2010</v>
      </c>
    </row>
    <row r="594" spans="1:4" x14ac:dyDescent="0.25">
      <c r="A594" t="s">
        <v>19</v>
      </c>
      <c r="B594" t="s">
        <v>39</v>
      </c>
      <c r="C594" s="37">
        <v>11</v>
      </c>
      <c r="D594" s="38">
        <v>2010</v>
      </c>
    </row>
    <row r="595" spans="1:4" x14ac:dyDescent="0.25">
      <c r="A595" t="s">
        <v>19</v>
      </c>
      <c r="B595" t="s">
        <v>40</v>
      </c>
      <c r="C595" s="37">
        <v>1339</v>
      </c>
      <c r="D595" s="38">
        <v>2010</v>
      </c>
    </row>
    <row r="596" spans="1:4" x14ac:dyDescent="0.25">
      <c r="A596" t="s">
        <v>19</v>
      </c>
      <c r="B596" t="s">
        <v>41</v>
      </c>
      <c r="C596" s="37">
        <v>1510</v>
      </c>
      <c r="D596" s="38">
        <v>2010</v>
      </c>
    </row>
    <row r="597" spans="1:4" x14ac:dyDescent="0.25">
      <c r="A597" t="s">
        <v>19</v>
      </c>
      <c r="B597" t="s">
        <v>42</v>
      </c>
      <c r="C597" s="37">
        <v>69</v>
      </c>
      <c r="D597" s="38">
        <v>2010</v>
      </c>
    </row>
    <row r="598" spans="1:4" x14ac:dyDescent="0.25">
      <c r="A598" t="s">
        <v>19</v>
      </c>
      <c r="B598" t="s">
        <v>43</v>
      </c>
      <c r="C598" s="37">
        <v>625</v>
      </c>
      <c r="D598" s="38">
        <v>2010</v>
      </c>
    </row>
    <row r="599" spans="1:4" x14ac:dyDescent="0.25">
      <c r="A599" t="s">
        <v>19</v>
      </c>
      <c r="B599" t="s">
        <v>44</v>
      </c>
      <c r="C599" s="37">
        <v>57</v>
      </c>
      <c r="D599" s="38">
        <v>2010</v>
      </c>
    </row>
    <row r="600" spans="1:4" x14ac:dyDescent="0.25">
      <c r="A600" t="s">
        <v>19</v>
      </c>
      <c r="B600" t="s">
        <v>45</v>
      </c>
      <c r="C600" s="37">
        <v>1834</v>
      </c>
      <c r="D600" s="38">
        <v>2010</v>
      </c>
    </row>
    <row r="601" spans="1:4" x14ac:dyDescent="0.25">
      <c r="A601" t="s">
        <v>19</v>
      </c>
      <c r="B601" t="s">
        <v>46</v>
      </c>
      <c r="C601" s="37">
        <v>553</v>
      </c>
      <c r="D601" s="38">
        <v>2010</v>
      </c>
    </row>
    <row r="602" spans="1:4" x14ac:dyDescent="0.25">
      <c r="A602" t="s">
        <v>19</v>
      </c>
      <c r="B602" t="s">
        <v>47</v>
      </c>
      <c r="C602" s="37">
        <v>644</v>
      </c>
      <c r="D602" s="38">
        <v>2010</v>
      </c>
    </row>
    <row r="603" spans="1:4" x14ac:dyDescent="0.25">
      <c r="A603" t="s">
        <v>19</v>
      </c>
      <c r="B603" t="s">
        <v>48</v>
      </c>
      <c r="C603" s="37">
        <v>322</v>
      </c>
      <c r="D603" s="38">
        <v>2010</v>
      </c>
    </row>
    <row r="604" spans="1:4" x14ac:dyDescent="0.25">
      <c r="A604" t="s">
        <v>19</v>
      </c>
      <c r="B604" t="s">
        <v>49</v>
      </c>
      <c r="C604" s="37">
        <v>267</v>
      </c>
      <c r="D604" s="38">
        <v>2010</v>
      </c>
    </row>
    <row r="605" spans="1:4" x14ac:dyDescent="0.25">
      <c r="A605" t="s">
        <v>19</v>
      </c>
      <c r="B605" t="s">
        <v>50</v>
      </c>
      <c r="C605" s="37">
        <v>142</v>
      </c>
      <c r="D605" s="38">
        <v>2010</v>
      </c>
    </row>
    <row r="606" spans="1:4" x14ac:dyDescent="0.25">
      <c r="A606" t="s">
        <v>19</v>
      </c>
      <c r="B606" t="s">
        <v>51</v>
      </c>
      <c r="C606" s="37">
        <v>6694</v>
      </c>
      <c r="D606" s="38">
        <v>2010</v>
      </c>
    </row>
    <row r="607" spans="1:4" x14ac:dyDescent="0.25">
      <c r="A607" t="s">
        <v>19</v>
      </c>
      <c r="B607" t="s">
        <v>52</v>
      </c>
      <c r="C607" s="37">
        <v>467</v>
      </c>
      <c r="D607" s="38">
        <v>2010</v>
      </c>
    </row>
    <row r="608" spans="1:4" x14ac:dyDescent="0.25">
      <c r="A608" t="s">
        <v>19</v>
      </c>
      <c r="B608" t="s">
        <v>53</v>
      </c>
      <c r="C608" s="37">
        <v>0</v>
      </c>
      <c r="D608" s="38">
        <v>2010</v>
      </c>
    </row>
    <row r="609" spans="1:4" x14ac:dyDescent="0.25">
      <c r="A609" t="s">
        <v>19</v>
      </c>
      <c r="B609" t="s">
        <v>54</v>
      </c>
      <c r="C609" s="37">
        <v>2644</v>
      </c>
      <c r="D609" s="38">
        <v>2010</v>
      </c>
    </row>
    <row r="610" spans="1:4" x14ac:dyDescent="0.25">
      <c r="A610" t="s">
        <v>19</v>
      </c>
      <c r="B610" t="s">
        <v>55</v>
      </c>
      <c r="C610" s="37">
        <v>2705</v>
      </c>
      <c r="D610" s="38">
        <v>2010</v>
      </c>
    </row>
    <row r="611" spans="1:4" x14ac:dyDescent="0.25">
      <c r="A611" t="s">
        <v>19</v>
      </c>
      <c r="B611" t="s">
        <v>56</v>
      </c>
      <c r="C611" s="37">
        <v>483</v>
      </c>
      <c r="D611" s="38">
        <v>2010</v>
      </c>
    </row>
    <row r="612" spans="1:4" x14ac:dyDescent="0.25">
      <c r="A612" t="s">
        <v>19</v>
      </c>
      <c r="B612" t="s">
        <v>57</v>
      </c>
      <c r="C612" s="37">
        <v>1168</v>
      </c>
      <c r="D612" s="38">
        <v>2010</v>
      </c>
    </row>
    <row r="613" spans="1:4" x14ac:dyDescent="0.25">
      <c r="A613" t="s">
        <v>19</v>
      </c>
      <c r="B613" t="s">
        <v>58</v>
      </c>
      <c r="C613" s="37">
        <v>18</v>
      </c>
      <c r="D613" s="38">
        <v>2010</v>
      </c>
    </row>
    <row r="614" spans="1:4" x14ac:dyDescent="0.25">
      <c r="A614" t="s">
        <v>20</v>
      </c>
      <c r="B614" t="s">
        <v>8</v>
      </c>
      <c r="C614" s="37">
        <v>376</v>
      </c>
      <c r="D614" s="38">
        <v>2010</v>
      </c>
    </row>
    <row r="615" spans="1:4" x14ac:dyDescent="0.25">
      <c r="A615" t="s">
        <v>20</v>
      </c>
      <c r="B615" t="s">
        <v>9</v>
      </c>
      <c r="C615" s="37">
        <v>3264</v>
      </c>
      <c r="D615" s="38">
        <v>2010</v>
      </c>
    </row>
    <row r="616" spans="1:4" x14ac:dyDescent="0.25">
      <c r="A616" t="s">
        <v>20</v>
      </c>
      <c r="B616" t="s">
        <v>10</v>
      </c>
      <c r="C616" s="37">
        <v>3086</v>
      </c>
      <c r="D616" s="38">
        <v>2010</v>
      </c>
    </row>
    <row r="617" spans="1:4" x14ac:dyDescent="0.25">
      <c r="A617" t="s">
        <v>20</v>
      </c>
      <c r="B617" t="s">
        <v>11</v>
      </c>
      <c r="C617" s="37">
        <v>45</v>
      </c>
      <c r="D617" s="38">
        <v>2010</v>
      </c>
    </row>
    <row r="618" spans="1:4" x14ac:dyDescent="0.25">
      <c r="A618" t="s">
        <v>20</v>
      </c>
      <c r="B618" t="s">
        <v>12</v>
      </c>
      <c r="C618" s="37">
        <v>8932</v>
      </c>
      <c r="D618" s="38">
        <v>2010</v>
      </c>
    </row>
    <row r="619" spans="1:4" x14ac:dyDescent="0.25">
      <c r="A619" t="s">
        <v>20</v>
      </c>
      <c r="B619" t="s">
        <v>13</v>
      </c>
      <c r="C619" s="37">
        <v>1372</v>
      </c>
      <c r="D619" s="38">
        <v>2010</v>
      </c>
    </row>
    <row r="620" spans="1:4" x14ac:dyDescent="0.25">
      <c r="A620" t="s">
        <v>20</v>
      </c>
      <c r="B620" t="s">
        <v>14</v>
      </c>
      <c r="C620" s="37">
        <v>0</v>
      </c>
      <c r="D620" s="38">
        <v>2010</v>
      </c>
    </row>
    <row r="621" spans="1:4" x14ac:dyDescent="0.25">
      <c r="A621" t="s">
        <v>20</v>
      </c>
      <c r="B621" t="s">
        <v>15</v>
      </c>
      <c r="C621" s="37">
        <v>0</v>
      </c>
      <c r="D621" s="38">
        <v>2010</v>
      </c>
    </row>
    <row r="622" spans="1:4" x14ac:dyDescent="0.25">
      <c r="A622" t="s">
        <v>20</v>
      </c>
      <c r="B622" t="s">
        <v>16</v>
      </c>
      <c r="C622" s="37">
        <v>144</v>
      </c>
      <c r="D622" s="38">
        <v>2010</v>
      </c>
    </row>
    <row r="623" spans="1:4" x14ac:dyDescent="0.25">
      <c r="A623" t="s">
        <v>20</v>
      </c>
      <c r="B623" t="s">
        <v>17</v>
      </c>
      <c r="C623" s="37">
        <v>612</v>
      </c>
      <c r="D623" s="38">
        <v>2010</v>
      </c>
    </row>
    <row r="624" spans="1:4" x14ac:dyDescent="0.25">
      <c r="A624" t="s">
        <v>20</v>
      </c>
      <c r="B624" t="s">
        <v>18</v>
      </c>
      <c r="C624" s="37">
        <v>313</v>
      </c>
      <c r="D624" s="38">
        <v>2010</v>
      </c>
    </row>
    <row r="625" spans="1:4" x14ac:dyDescent="0.25">
      <c r="A625" t="s">
        <v>20</v>
      </c>
      <c r="B625" t="s">
        <v>19</v>
      </c>
      <c r="C625" s="37">
        <v>123</v>
      </c>
      <c r="D625" s="38">
        <v>2010</v>
      </c>
    </row>
    <row r="626" spans="1:4" x14ac:dyDescent="0.25">
      <c r="A626" t="s">
        <v>20</v>
      </c>
      <c r="B626" t="s">
        <v>20</v>
      </c>
      <c r="C626" s="37" t="s">
        <v>60</v>
      </c>
      <c r="D626" s="38">
        <v>2010</v>
      </c>
    </row>
    <row r="627" spans="1:4" x14ac:dyDescent="0.25">
      <c r="A627" t="s">
        <v>20</v>
      </c>
      <c r="B627" t="s">
        <v>21</v>
      </c>
      <c r="C627" s="37">
        <v>169</v>
      </c>
      <c r="D627" s="38">
        <v>2010</v>
      </c>
    </row>
    <row r="628" spans="1:4" x14ac:dyDescent="0.25">
      <c r="A628" t="s">
        <v>20</v>
      </c>
      <c r="B628" t="s">
        <v>22</v>
      </c>
      <c r="C628" s="37">
        <v>132</v>
      </c>
      <c r="D628" s="38">
        <v>2010</v>
      </c>
    </row>
    <row r="629" spans="1:4" x14ac:dyDescent="0.25">
      <c r="A629" t="s">
        <v>20</v>
      </c>
      <c r="B629" t="s">
        <v>23</v>
      </c>
      <c r="C629" s="37">
        <v>773</v>
      </c>
      <c r="D629" s="38">
        <v>2010</v>
      </c>
    </row>
    <row r="630" spans="1:4" x14ac:dyDescent="0.25">
      <c r="A630" t="s">
        <v>20</v>
      </c>
      <c r="B630" t="s">
        <v>24</v>
      </c>
      <c r="C630" s="37">
        <v>422</v>
      </c>
      <c r="D630" s="38">
        <v>2010</v>
      </c>
    </row>
    <row r="631" spans="1:4" x14ac:dyDescent="0.25">
      <c r="A631" t="s">
        <v>20</v>
      </c>
      <c r="B631" t="s">
        <v>25</v>
      </c>
      <c r="C631" s="37">
        <v>315</v>
      </c>
      <c r="D631" s="38">
        <v>2010</v>
      </c>
    </row>
    <row r="632" spans="1:4" x14ac:dyDescent="0.25">
      <c r="A632" t="s">
        <v>20</v>
      </c>
      <c r="B632" t="s">
        <v>26</v>
      </c>
      <c r="C632" s="37">
        <v>59</v>
      </c>
      <c r="D632" s="38">
        <v>2010</v>
      </c>
    </row>
    <row r="633" spans="1:4" x14ac:dyDescent="0.25">
      <c r="A633" t="s">
        <v>20</v>
      </c>
      <c r="B633" t="s">
        <v>27</v>
      </c>
      <c r="C633" s="37">
        <v>202</v>
      </c>
      <c r="D633" s="38">
        <v>2010</v>
      </c>
    </row>
    <row r="634" spans="1:4" x14ac:dyDescent="0.25">
      <c r="A634" t="s">
        <v>20</v>
      </c>
      <c r="B634" t="s">
        <v>28</v>
      </c>
      <c r="C634" s="37">
        <v>44</v>
      </c>
      <c r="D634" s="38">
        <v>2010</v>
      </c>
    </row>
    <row r="635" spans="1:4" x14ac:dyDescent="0.25">
      <c r="A635" t="s">
        <v>20</v>
      </c>
      <c r="B635" t="s">
        <v>29</v>
      </c>
      <c r="C635" s="37">
        <v>115</v>
      </c>
      <c r="D635" s="38">
        <v>2010</v>
      </c>
    </row>
    <row r="636" spans="1:4" x14ac:dyDescent="0.25">
      <c r="A636" t="s">
        <v>20</v>
      </c>
      <c r="B636" t="s">
        <v>30</v>
      </c>
      <c r="C636" s="37">
        <v>427</v>
      </c>
      <c r="D636" s="38">
        <v>2010</v>
      </c>
    </row>
    <row r="637" spans="1:4" x14ac:dyDescent="0.25">
      <c r="A637" t="s">
        <v>20</v>
      </c>
      <c r="B637" t="s">
        <v>31</v>
      </c>
      <c r="C637" s="37">
        <v>465</v>
      </c>
      <c r="D637" s="38">
        <v>2010</v>
      </c>
    </row>
    <row r="638" spans="1:4" x14ac:dyDescent="0.25">
      <c r="A638" t="s">
        <v>20</v>
      </c>
      <c r="B638" t="s">
        <v>32</v>
      </c>
      <c r="C638" s="37">
        <v>37</v>
      </c>
      <c r="D638" s="38">
        <v>2010</v>
      </c>
    </row>
    <row r="639" spans="1:4" x14ac:dyDescent="0.25">
      <c r="A639" t="s">
        <v>20</v>
      </c>
      <c r="B639" t="s">
        <v>33</v>
      </c>
      <c r="C639" s="37">
        <v>425</v>
      </c>
      <c r="D639" s="38">
        <v>2010</v>
      </c>
    </row>
    <row r="640" spans="1:4" x14ac:dyDescent="0.25">
      <c r="A640" t="s">
        <v>20</v>
      </c>
      <c r="B640" t="s">
        <v>34</v>
      </c>
      <c r="C640" s="37">
        <v>1509</v>
      </c>
      <c r="D640" s="38">
        <v>2010</v>
      </c>
    </row>
    <row r="641" spans="1:4" x14ac:dyDescent="0.25">
      <c r="A641" t="s">
        <v>20</v>
      </c>
      <c r="B641" t="s">
        <v>35</v>
      </c>
      <c r="C641" s="37">
        <v>0</v>
      </c>
      <c r="D641" s="38">
        <v>2010</v>
      </c>
    </row>
    <row r="642" spans="1:4" x14ac:dyDescent="0.25">
      <c r="A642" t="s">
        <v>20</v>
      </c>
      <c r="B642" t="s">
        <v>36</v>
      </c>
      <c r="C642" s="37">
        <v>2110</v>
      </c>
      <c r="D642" s="38">
        <v>2010</v>
      </c>
    </row>
    <row r="643" spans="1:4" x14ac:dyDescent="0.25">
      <c r="A643" t="s">
        <v>20</v>
      </c>
      <c r="B643" t="s">
        <v>37</v>
      </c>
      <c r="C643" s="37">
        <v>109</v>
      </c>
      <c r="D643" s="38">
        <v>2010</v>
      </c>
    </row>
    <row r="644" spans="1:4" x14ac:dyDescent="0.25">
      <c r="A644" t="s">
        <v>20</v>
      </c>
      <c r="B644" t="s">
        <v>38</v>
      </c>
      <c r="C644" s="37">
        <v>97</v>
      </c>
      <c r="D644" s="38">
        <v>2010</v>
      </c>
    </row>
    <row r="645" spans="1:4" x14ac:dyDescent="0.25">
      <c r="A645" t="s">
        <v>20</v>
      </c>
      <c r="B645" t="s">
        <v>39</v>
      </c>
      <c r="C645" s="37">
        <v>694</v>
      </c>
      <c r="D645" s="38">
        <v>2010</v>
      </c>
    </row>
    <row r="646" spans="1:4" x14ac:dyDescent="0.25">
      <c r="A646" t="s">
        <v>20</v>
      </c>
      <c r="B646" t="s">
        <v>40</v>
      </c>
      <c r="C646" s="37">
        <v>155</v>
      </c>
      <c r="D646" s="38">
        <v>2010</v>
      </c>
    </row>
    <row r="647" spans="1:4" x14ac:dyDescent="0.25">
      <c r="A647" t="s">
        <v>20</v>
      </c>
      <c r="B647" t="s">
        <v>41</v>
      </c>
      <c r="C647" s="37">
        <v>134</v>
      </c>
      <c r="D647" s="38">
        <v>2010</v>
      </c>
    </row>
    <row r="648" spans="1:4" x14ac:dyDescent="0.25">
      <c r="A648" t="s">
        <v>20</v>
      </c>
      <c r="B648" t="s">
        <v>42</v>
      </c>
      <c r="C648" s="37">
        <v>96</v>
      </c>
      <c r="D648" s="38">
        <v>2010</v>
      </c>
    </row>
    <row r="649" spans="1:4" x14ac:dyDescent="0.25">
      <c r="A649" t="s">
        <v>20</v>
      </c>
      <c r="B649" t="s">
        <v>43</v>
      </c>
      <c r="C649" s="37">
        <v>325</v>
      </c>
      <c r="D649" s="38">
        <v>2010</v>
      </c>
    </row>
    <row r="650" spans="1:4" x14ac:dyDescent="0.25">
      <c r="A650" t="s">
        <v>20</v>
      </c>
      <c r="B650" t="s">
        <v>44</v>
      </c>
      <c r="C650" s="37">
        <v>711</v>
      </c>
      <c r="D650" s="38">
        <v>2010</v>
      </c>
    </row>
    <row r="651" spans="1:4" x14ac:dyDescent="0.25">
      <c r="A651" t="s">
        <v>20</v>
      </c>
      <c r="B651" t="s">
        <v>45</v>
      </c>
      <c r="C651" s="37">
        <v>3202</v>
      </c>
      <c r="D651" s="38">
        <v>2010</v>
      </c>
    </row>
    <row r="652" spans="1:4" x14ac:dyDescent="0.25">
      <c r="A652" t="s">
        <v>20</v>
      </c>
      <c r="B652" t="s">
        <v>46</v>
      </c>
      <c r="C652" s="37">
        <v>172</v>
      </c>
      <c r="D652" s="38">
        <v>2010</v>
      </c>
    </row>
    <row r="653" spans="1:4" x14ac:dyDescent="0.25">
      <c r="A653" t="s">
        <v>20</v>
      </c>
      <c r="B653" t="s">
        <v>47</v>
      </c>
      <c r="C653" s="37">
        <v>0</v>
      </c>
      <c r="D653" s="38">
        <v>2010</v>
      </c>
    </row>
    <row r="654" spans="1:4" x14ac:dyDescent="0.25">
      <c r="A654" t="s">
        <v>20</v>
      </c>
      <c r="B654" t="s">
        <v>48</v>
      </c>
      <c r="C654" s="37">
        <v>0</v>
      </c>
      <c r="D654" s="38">
        <v>2010</v>
      </c>
    </row>
    <row r="655" spans="1:4" x14ac:dyDescent="0.25">
      <c r="A655" t="s">
        <v>20</v>
      </c>
      <c r="B655" t="s">
        <v>49</v>
      </c>
      <c r="C655" s="37">
        <v>296</v>
      </c>
      <c r="D655" s="38">
        <v>2010</v>
      </c>
    </row>
    <row r="656" spans="1:4" x14ac:dyDescent="0.25">
      <c r="A656" t="s">
        <v>20</v>
      </c>
      <c r="B656" t="s">
        <v>50</v>
      </c>
      <c r="C656" s="37">
        <v>1153</v>
      </c>
      <c r="D656" s="38">
        <v>2010</v>
      </c>
    </row>
    <row r="657" spans="1:4" x14ac:dyDescent="0.25">
      <c r="A657" t="s">
        <v>20</v>
      </c>
      <c r="B657" t="s">
        <v>51</v>
      </c>
      <c r="C657" s="37">
        <v>1746</v>
      </c>
      <c r="D657" s="38">
        <v>2010</v>
      </c>
    </row>
    <row r="658" spans="1:4" x14ac:dyDescent="0.25">
      <c r="A658" t="s">
        <v>20</v>
      </c>
      <c r="B658" t="s">
        <v>52</v>
      </c>
      <c r="C658" s="37">
        <v>8014</v>
      </c>
      <c r="D658" s="38">
        <v>2010</v>
      </c>
    </row>
    <row r="659" spans="1:4" x14ac:dyDescent="0.25">
      <c r="A659" t="s">
        <v>20</v>
      </c>
      <c r="B659" t="s">
        <v>53</v>
      </c>
      <c r="C659" s="37">
        <v>0</v>
      </c>
      <c r="D659" s="38">
        <v>2010</v>
      </c>
    </row>
    <row r="660" spans="1:4" x14ac:dyDescent="0.25">
      <c r="A660" t="s">
        <v>20</v>
      </c>
      <c r="B660" t="s">
        <v>54</v>
      </c>
      <c r="C660" s="37">
        <v>611</v>
      </c>
      <c r="D660" s="38">
        <v>2010</v>
      </c>
    </row>
    <row r="661" spans="1:4" x14ac:dyDescent="0.25">
      <c r="A661" t="s">
        <v>20</v>
      </c>
      <c r="B661" t="s">
        <v>55</v>
      </c>
      <c r="C661" s="37">
        <v>10876</v>
      </c>
      <c r="D661" s="38">
        <v>2010</v>
      </c>
    </row>
    <row r="662" spans="1:4" x14ac:dyDescent="0.25">
      <c r="A662" t="s">
        <v>20</v>
      </c>
      <c r="B662" t="s">
        <v>56</v>
      </c>
      <c r="C662" s="37">
        <v>133</v>
      </c>
      <c r="D662" s="38">
        <v>2010</v>
      </c>
    </row>
    <row r="663" spans="1:4" x14ac:dyDescent="0.25">
      <c r="A663" t="s">
        <v>20</v>
      </c>
      <c r="B663" t="s">
        <v>57</v>
      </c>
      <c r="C663" s="37">
        <v>233</v>
      </c>
      <c r="D663" s="38">
        <v>2010</v>
      </c>
    </row>
    <row r="664" spans="1:4" x14ac:dyDescent="0.25">
      <c r="A664" t="s">
        <v>20</v>
      </c>
      <c r="B664" t="s">
        <v>58</v>
      </c>
      <c r="C664" s="37">
        <v>1410</v>
      </c>
      <c r="D664" s="38">
        <v>2010</v>
      </c>
    </row>
    <row r="665" spans="1:4" x14ac:dyDescent="0.25">
      <c r="A665" t="s">
        <v>21</v>
      </c>
      <c r="B665" t="s">
        <v>8</v>
      </c>
      <c r="C665" s="37">
        <v>1397</v>
      </c>
      <c r="D665" s="38">
        <v>2010</v>
      </c>
    </row>
    <row r="666" spans="1:4" x14ac:dyDescent="0.25">
      <c r="A666" t="s">
        <v>21</v>
      </c>
      <c r="B666" t="s">
        <v>9</v>
      </c>
      <c r="C666" s="37">
        <v>1764</v>
      </c>
      <c r="D666" s="38">
        <v>2010</v>
      </c>
    </row>
    <row r="667" spans="1:4" x14ac:dyDescent="0.25">
      <c r="A667" t="s">
        <v>21</v>
      </c>
      <c r="B667" t="s">
        <v>10</v>
      </c>
      <c r="C667" s="37">
        <v>5921</v>
      </c>
      <c r="D667" s="38">
        <v>2010</v>
      </c>
    </row>
    <row r="668" spans="1:4" x14ac:dyDescent="0.25">
      <c r="A668" t="s">
        <v>21</v>
      </c>
      <c r="B668" t="s">
        <v>11</v>
      </c>
      <c r="C668" s="37">
        <v>1194</v>
      </c>
      <c r="D668" s="38">
        <v>2010</v>
      </c>
    </row>
    <row r="669" spans="1:4" x14ac:dyDescent="0.25">
      <c r="A669" t="s">
        <v>21</v>
      </c>
      <c r="B669" t="s">
        <v>12</v>
      </c>
      <c r="C669" s="37">
        <v>16205</v>
      </c>
      <c r="D669" s="38">
        <v>2010</v>
      </c>
    </row>
    <row r="670" spans="1:4" x14ac:dyDescent="0.25">
      <c r="A670" t="s">
        <v>21</v>
      </c>
      <c r="B670" t="s">
        <v>13</v>
      </c>
      <c r="C670" s="37">
        <v>3850</v>
      </c>
      <c r="D670" s="38">
        <v>2010</v>
      </c>
    </row>
    <row r="671" spans="1:4" x14ac:dyDescent="0.25">
      <c r="A671" t="s">
        <v>21</v>
      </c>
      <c r="B671" t="s">
        <v>14</v>
      </c>
      <c r="C671" s="37">
        <v>2264</v>
      </c>
      <c r="D671" s="38">
        <v>2010</v>
      </c>
    </row>
    <row r="672" spans="1:4" x14ac:dyDescent="0.25">
      <c r="A672" t="s">
        <v>21</v>
      </c>
      <c r="B672" t="s">
        <v>15</v>
      </c>
      <c r="C672" s="37">
        <v>56</v>
      </c>
      <c r="D672" s="38">
        <v>2010</v>
      </c>
    </row>
    <row r="673" spans="1:4" x14ac:dyDescent="0.25">
      <c r="A673" t="s">
        <v>21</v>
      </c>
      <c r="B673" t="s">
        <v>16</v>
      </c>
      <c r="C673" s="37">
        <v>1047</v>
      </c>
      <c r="D673" s="38">
        <v>2010</v>
      </c>
    </row>
    <row r="674" spans="1:4" x14ac:dyDescent="0.25">
      <c r="A674" t="s">
        <v>21</v>
      </c>
      <c r="B674" t="s">
        <v>17</v>
      </c>
      <c r="C674" s="37">
        <v>8051</v>
      </c>
      <c r="D674" s="38">
        <v>2010</v>
      </c>
    </row>
    <row r="675" spans="1:4" x14ac:dyDescent="0.25">
      <c r="A675" t="s">
        <v>21</v>
      </c>
      <c r="B675" t="s">
        <v>18</v>
      </c>
      <c r="C675" s="37">
        <v>6781</v>
      </c>
      <c r="D675" s="38">
        <v>2010</v>
      </c>
    </row>
    <row r="676" spans="1:4" x14ac:dyDescent="0.25">
      <c r="A676" t="s">
        <v>21</v>
      </c>
      <c r="B676" t="s">
        <v>19</v>
      </c>
      <c r="C676" s="37">
        <v>1224</v>
      </c>
      <c r="D676" s="38">
        <v>2010</v>
      </c>
    </row>
    <row r="677" spans="1:4" x14ac:dyDescent="0.25">
      <c r="A677" t="s">
        <v>21</v>
      </c>
      <c r="B677" t="s">
        <v>20</v>
      </c>
      <c r="C677" s="37">
        <v>313</v>
      </c>
      <c r="D677" s="38">
        <v>2010</v>
      </c>
    </row>
    <row r="678" spans="1:4" x14ac:dyDescent="0.25">
      <c r="A678" t="s">
        <v>21</v>
      </c>
      <c r="B678" t="s">
        <v>21</v>
      </c>
      <c r="C678" s="37" t="s">
        <v>60</v>
      </c>
      <c r="D678" s="38">
        <v>2010</v>
      </c>
    </row>
    <row r="679" spans="1:4" x14ac:dyDescent="0.25">
      <c r="A679" t="s">
        <v>21</v>
      </c>
      <c r="B679" t="s">
        <v>22</v>
      </c>
      <c r="C679" s="37">
        <v>21918</v>
      </c>
      <c r="D679" s="38">
        <v>2010</v>
      </c>
    </row>
    <row r="680" spans="1:4" x14ac:dyDescent="0.25">
      <c r="A680" t="s">
        <v>21</v>
      </c>
      <c r="B680" t="s">
        <v>23</v>
      </c>
      <c r="C680" s="37">
        <v>9141</v>
      </c>
      <c r="D680" s="38">
        <v>2010</v>
      </c>
    </row>
    <row r="681" spans="1:4" x14ac:dyDescent="0.25">
      <c r="A681" t="s">
        <v>21</v>
      </c>
      <c r="B681" t="s">
        <v>24</v>
      </c>
      <c r="C681" s="37">
        <v>1970</v>
      </c>
      <c r="D681" s="38">
        <v>2010</v>
      </c>
    </row>
    <row r="682" spans="1:4" x14ac:dyDescent="0.25">
      <c r="A682" t="s">
        <v>21</v>
      </c>
      <c r="B682" t="s">
        <v>25</v>
      </c>
      <c r="C682" s="37">
        <v>2921</v>
      </c>
      <c r="D682" s="38">
        <v>2010</v>
      </c>
    </row>
    <row r="683" spans="1:4" x14ac:dyDescent="0.25">
      <c r="A683" t="s">
        <v>21</v>
      </c>
      <c r="B683" t="s">
        <v>26</v>
      </c>
      <c r="C683" s="37">
        <v>1419</v>
      </c>
      <c r="D683" s="38">
        <v>2010</v>
      </c>
    </row>
    <row r="684" spans="1:4" x14ac:dyDescent="0.25">
      <c r="A684" t="s">
        <v>21</v>
      </c>
      <c r="B684" t="s">
        <v>27</v>
      </c>
      <c r="C684" s="37">
        <v>55</v>
      </c>
      <c r="D684" s="38">
        <v>2010</v>
      </c>
    </row>
    <row r="685" spans="1:4" x14ac:dyDescent="0.25">
      <c r="A685" t="s">
        <v>21</v>
      </c>
      <c r="B685" t="s">
        <v>28</v>
      </c>
      <c r="C685" s="37">
        <v>1985</v>
      </c>
      <c r="D685" s="38">
        <v>2010</v>
      </c>
    </row>
    <row r="686" spans="1:4" x14ac:dyDescent="0.25">
      <c r="A686" t="s">
        <v>21</v>
      </c>
      <c r="B686" t="s">
        <v>29</v>
      </c>
      <c r="C686" s="37">
        <v>2811</v>
      </c>
      <c r="D686" s="38">
        <v>2010</v>
      </c>
    </row>
    <row r="687" spans="1:4" x14ac:dyDescent="0.25">
      <c r="A687" t="s">
        <v>21</v>
      </c>
      <c r="B687" t="s">
        <v>30</v>
      </c>
      <c r="C687" s="37">
        <v>11865</v>
      </c>
      <c r="D687" s="38">
        <v>2010</v>
      </c>
    </row>
    <row r="688" spans="1:4" x14ac:dyDescent="0.25">
      <c r="A688" t="s">
        <v>21</v>
      </c>
      <c r="B688" t="s">
        <v>31</v>
      </c>
      <c r="C688" s="37">
        <v>4300</v>
      </c>
      <c r="D688" s="38">
        <v>2010</v>
      </c>
    </row>
    <row r="689" spans="1:4" x14ac:dyDescent="0.25">
      <c r="A689" t="s">
        <v>21</v>
      </c>
      <c r="B689" t="s">
        <v>32</v>
      </c>
      <c r="C689" s="37">
        <v>1093</v>
      </c>
      <c r="D689" s="38">
        <v>2010</v>
      </c>
    </row>
    <row r="690" spans="1:4" x14ac:dyDescent="0.25">
      <c r="A690" t="s">
        <v>21</v>
      </c>
      <c r="B690" t="s">
        <v>33</v>
      </c>
      <c r="C690" s="37">
        <v>16703</v>
      </c>
      <c r="D690" s="38">
        <v>2010</v>
      </c>
    </row>
    <row r="691" spans="1:4" x14ac:dyDescent="0.25">
      <c r="A691" t="s">
        <v>21</v>
      </c>
      <c r="B691" t="s">
        <v>34</v>
      </c>
      <c r="C691" s="37">
        <v>928</v>
      </c>
      <c r="D691" s="38">
        <v>2010</v>
      </c>
    </row>
    <row r="692" spans="1:4" x14ac:dyDescent="0.25">
      <c r="A692" t="s">
        <v>21</v>
      </c>
      <c r="B692" t="s">
        <v>35</v>
      </c>
      <c r="C692" s="37">
        <v>546</v>
      </c>
      <c r="D692" s="38">
        <v>2010</v>
      </c>
    </row>
    <row r="693" spans="1:4" x14ac:dyDescent="0.25">
      <c r="A693" t="s">
        <v>21</v>
      </c>
      <c r="B693" t="s">
        <v>36</v>
      </c>
      <c r="C693" s="37">
        <v>2541</v>
      </c>
      <c r="D693" s="38">
        <v>2010</v>
      </c>
    </row>
    <row r="694" spans="1:4" x14ac:dyDescent="0.25">
      <c r="A694" t="s">
        <v>21</v>
      </c>
      <c r="B694" t="s">
        <v>37</v>
      </c>
      <c r="C694" s="37">
        <v>206</v>
      </c>
      <c r="D694" s="38">
        <v>2010</v>
      </c>
    </row>
    <row r="695" spans="1:4" x14ac:dyDescent="0.25">
      <c r="A695" t="s">
        <v>21</v>
      </c>
      <c r="B695" t="s">
        <v>38</v>
      </c>
      <c r="C695" s="37">
        <v>2331</v>
      </c>
      <c r="D695" s="38">
        <v>2010</v>
      </c>
    </row>
    <row r="696" spans="1:4" x14ac:dyDescent="0.25">
      <c r="A696" t="s">
        <v>21</v>
      </c>
      <c r="B696" t="s">
        <v>39</v>
      </c>
      <c r="C696" s="37">
        <v>996</v>
      </c>
      <c r="D696" s="38">
        <v>2010</v>
      </c>
    </row>
    <row r="697" spans="1:4" x14ac:dyDescent="0.25">
      <c r="A697" t="s">
        <v>21</v>
      </c>
      <c r="B697" t="s">
        <v>40</v>
      </c>
      <c r="C697" s="37">
        <v>8479</v>
      </c>
      <c r="D697" s="38">
        <v>2010</v>
      </c>
    </row>
    <row r="698" spans="1:4" x14ac:dyDescent="0.25">
      <c r="A698" t="s">
        <v>21</v>
      </c>
      <c r="B698" t="s">
        <v>41</v>
      </c>
      <c r="C698" s="37">
        <v>5504</v>
      </c>
      <c r="D698" s="38">
        <v>2010</v>
      </c>
    </row>
    <row r="699" spans="1:4" x14ac:dyDescent="0.25">
      <c r="A699" t="s">
        <v>21</v>
      </c>
      <c r="B699" t="s">
        <v>42</v>
      </c>
      <c r="C699" s="37">
        <v>1112</v>
      </c>
      <c r="D699" s="38">
        <v>2010</v>
      </c>
    </row>
    <row r="700" spans="1:4" x14ac:dyDescent="0.25">
      <c r="A700" t="s">
        <v>21</v>
      </c>
      <c r="B700" t="s">
        <v>43</v>
      </c>
      <c r="C700" s="37">
        <v>5103</v>
      </c>
      <c r="D700" s="38">
        <v>2010</v>
      </c>
    </row>
    <row r="701" spans="1:4" x14ac:dyDescent="0.25">
      <c r="A701" t="s">
        <v>21</v>
      </c>
      <c r="B701" t="s">
        <v>44</v>
      </c>
      <c r="C701" s="37">
        <v>1459</v>
      </c>
      <c r="D701" s="38">
        <v>2010</v>
      </c>
    </row>
    <row r="702" spans="1:4" x14ac:dyDescent="0.25">
      <c r="A702" t="s">
        <v>21</v>
      </c>
      <c r="B702" t="s">
        <v>45</v>
      </c>
      <c r="C702" s="37">
        <v>1224</v>
      </c>
      <c r="D702" s="38">
        <v>2010</v>
      </c>
    </row>
    <row r="703" spans="1:4" x14ac:dyDescent="0.25">
      <c r="A703" t="s">
        <v>21</v>
      </c>
      <c r="B703" t="s">
        <v>46</v>
      </c>
      <c r="C703" s="37">
        <v>5190</v>
      </c>
      <c r="D703" s="38">
        <v>2010</v>
      </c>
    </row>
    <row r="704" spans="1:4" x14ac:dyDescent="0.25">
      <c r="A704" t="s">
        <v>21</v>
      </c>
      <c r="B704" t="s">
        <v>47</v>
      </c>
      <c r="C704" s="37">
        <v>838</v>
      </c>
      <c r="D704" s="38">
        <v>2010</v>
      </c>
    </row>
    <row r="705" spans="1:4" x14ac:dyDescent="0.25">
      <c r="A705" t="s">
        <v>21</v>
      </c>
      <c r="B705" t="s">
        <v>48</v>
      </c>
      <c r="C705" s="37">
        <v>1565</v>
      </c>
      <c r="D705" s="38">
        <v>2010</v>
      </c>
    </row>
    <row r="706" spans="1:4" x14ac:dyDescent="0.25">
      <c r="A706" t="s">
        <v>21</v>
      </c>
      <c r="B706" t="s">
        <v>49</v>
      </c>
      <c r="C706" s="37">
        <v>292</v>
      </c>
      <c r="D706" s="38">
        <v>2010</v>
      </c>
    </row>
    <row r="707" spans="1:4" x14ac:dyDescent="0.25">
      <c r="A707" t="s">
        <v>21</v>
      </c>
      <c r="B707" t="s">
        <v>50</v>
      </c>
      <c r="C707" s="37">
        <v>3999</v>
      </c>
      <c r="D707" s="38">
        <v>2010</v>
      </c>
    </row>
    <row r="708" spans="1:4" x14ac:dyDescent="0.25">
      <c r="A708" t="s">
        <v>21</v>
      </c>
      <c r="B708" t="s">
        <v>51</v>
      </c>
      <c r="C708" s="37">
        <v>12245</v>
      </c>
      <c r="D708" s="38">
        <v>2010</v>
      </c>
    </row>
    <row r="709" spans="1:4" x14ac:dyDescent="0.25">
      <c r="A709" t="s">
        <v>21</v>
      </c>
      <c r="B709" t="s">
        <v>52</v>
      </c>
      <c r="C709" s="37">
        <v>658</v>
      </c>
      <c r="D709" s="38">
        <v>2010</v>
      </c>
    </row>
    <row r="710" spans="1:4" x14ac:dyDescent="0.25">
      <c r="A710" t="s">
        <v>21</v>
      </c>
      <c r="B710" t="s">
        <v>53</v>
      </c>
      <c r="C710" s="37">
        <v>260</v>
      </c>
      <c r="D710" s="38">
        <v>2010</v>
      </c>
    </row>
    <row r="711" spans="1:4" x14ac:dyDescent="0.25">
      <c r="A711" t="s">
        <v>21</v>
      </c>
      <c r="B711" t="s">
        <v>54</v>
      </c>
      <c r="C711" s="37">
        <v>3831</v>
      </c>
      <c r="D711" s="38">
        <v>2010</v>
      </c>
    </row>
    <row r="712" spans="1:4" x14ac:dyDescent="0.25">
      <c r="A712" t="s">
        <v>21</v>
      </c>
      <c r="B712" t="s">
        <v>55</v>
      </c>
      <c r="C712" s="37">
        <v>1642</v>
      </c>
      <c r="D712" s="38">
        <v>2010</v>
      </c>
    </row>
    <row r="713" spans="1:4" x14ac:dyDescent="0.25">
      <c r="A713" t="s">
        <v>21</v>
      </c>
      <c r="B713" t="s">
        <v>56</v>
      </c>
      <c r="C713" s="37">
        <v>812</v>
      </c>
      <c r="D713" s="38">
        <v>2010</v>
      </c>
    </row>
    <row r="714" spans="1:4" x14ac:dyDescent="0.25">
      <c r="A714" t="s">
        <v>21</v>
      </c>
      <c r="B714" t="s">
        <v>57</v>
      </c>
      <c r="C714" s="37">
        <v>15364</v>
      </c>
      <c r="D714" s="38">
        <v>2010</v>
      </c>
    </row>
    <row r="715" spans="1:4" x14ac:dyDescent="0.25">
      <c r="A715" t="s">
        <v>21</v>
      </c>
      <c r="B715" t="s">
        <v>58</v>
      </c>
      <c r="C715" s="37">
        <v>586</v>
      </c>
      <c r="D715" s="38">
        <v>2010</v>
      </c>
    </row>
    <row r="716" spans="1:4" x14ac:dyDescent="0.25">
      <c r="A716" t="s">
        <v>22</v>
      </c>
      <c r="B716" t="s">
        <v>8</v>
      </c>
      <c r="C716" s="37">
        <v>1502</v>
      </c>
      <c r="D716" s="38">
        <v>2010</v>
      </c>
    </row>
    <row r="717" spans="1:4" x14ac:dyDescent="0.25">
      <c r="A717" t="s">
        <v>22</v>
      </c>
      <c r="B717" t="s">
        <v>9</v>
      </c>
      <c r="C717" s="37">
        <v>177</v>
      </c>
      <c r="D717" s="38">
        <v>2010</v>
      </c>
    </row>
    <row r="718" spans="1:4" x14ac:dyDescent="0.25">
      <c r="A718" t="s">
        <v>22</v>
      </c>
      <c r="B718" t="s">
        <v>10</v>
      </c>
      <c r="C718" s="37">
        <v>2210</v>
      </c>
      <c r="D718" s="38">
        <v>2010</v>
      </c>
    </row>
    <row r="719" spans="1:4" x14ac:dyDescent="0.25">
      <c r="A719" t="s">
        <v>22</v>
      </c>
      <c r="B719" t="s">
        <v>11</v>
      </c>
      <c r="C719" s="37">
        <v>1548</v>
      </c>
      <c r="D719" s="38">
        <v>2010</v>
      </c>
    </row>
    <row r="720" spans="1:4" x14ac:dyDescent="0.25">
      <c r="A720" t="s">
        <v>22</v>
      </c>
      <c r="B720" t="s">
        <v>12</v>
      </c>
      <c r="C720" s="37">
        <v>8959</v>
      </c>
      <c r="D720" s="38">
        <v>2010</v>
      </c>
    </row>
    <row r="721" spans="1:4" x14ac:dyDescent="0.25">
      <c r="A721" t="s">
        <v>22</v>
      </c>
      <c r="B721" t="s">
        <v>13</v>
      </c>
      <c r="C721" s="37">
        <v>1362</v>
      </c>
      <c r="D721" s="38">
        <v>2010</v>
      </c>
    </row>
    <row r="722" spans="1:4" x14ac:dyDescent="0.25">
      <c r="A722" t="s">
        <v>22</v>
      </c>
      <c r="B722" t="s">
        <v>14</v>
      </c>
      <c r="C722" s="37">
        <v>544</v>
      </c>
      <c r="D722" s="38">
        <v>2010</v>
      </c>
    </row>
    <row r="723" spans="1:4" x14ac:dyDescent="0.25">
      <c r="A723" t="s">
        <v>22</v>
      </c>
      <c r="B723" t="s">
        <v>15</v>
      </c>
      <c r="C723" s="37">
        <v>0</v>
      </c>
      <c r="D723" s="38">
        <v>2010</v>
      </c>
    </row>
    <row r="724" spans="1:4" x14ac:dyDescent="0.25">
      <c r="A724" t="s">
        <v>22</v>
      </c>
      <c r="B724" t="s">
        <v>16</v>
      </c>
      <c r="C724" s="37">
        <v>181</v>
      </c>
      <c r="D724" s="38">
        <v>2010</v>
      </c>
    </row>
    <row r="725" spans="1:4" x14ac:dyDescent="0.25">
      <c r="A725" t="s">
        <v>22</v>
      </c>
      <c r="B725" t="s">
        <v>17</v>
      </c>
      <c r="C725" s="37">
        <v>5496</v>
      </c>
      <c r="D725" s="38">
        <v>2010</v>
      </c>
    </row>
    <row r="726" spans="1:4" x14ac:dyDescent="0.25">
      <c r="A726" t="s">
        <v>22</v>
      </c>
      <c r="B726" t="s">
        <v>18</v>
      </c>
      <c r="C726" s="37">
        <v>1623</v>
      </c>
      <c r="D726" s="38">
        <v>2010</v>
      </c>
    </row>
    <row r="727" spans="1:4" x14ac:dyDescent="0.25">
      <c r="A727" t="s">
        <v>22</v>
      </c>
      <c r="B727" t="s">
        <v>19</v>
      </c>
      <c r="C727" s="37">
        <v>267</v>
      </c>
      <c r="D727" s="38">
        <v>2010</v>
      </c>
    </row>
    <row r="728" spans="1:4" x14ac:dyDescent="0.25">
      <c r="A728" t="s">
        <v>22</v>
      </c>
      <c r="B728" t="s">
        <v>20</v>
      </c>
      <c r="C728" s="37">
        <v>772</v>
      </c>
      <c r="D728" s="38">
        <v>2010</v>
      </c>
    </row>
    <row r="729" spans="1:4" x14ac:dyDescent="0.25">
      <c r="A729" t="s">
        <v>22</v>
      </c>
      <c r="B729" t="s">
        <v>21</v>
      </c>
      <c r="C729" s="37">
        <v>27950</v>
      </c>
      <c r="D729" s="38">
        <v>2010</v>
      </c>
    </row>
    <row r="730" spans="1:4" x14ac:dyDescent="0.25">
      <c r="A730" t="s">
        <v>22</v>
      </c>
      <c r="B730" t="s">
        <v>22</v>
      </c>
      <c r="C730" s="37" t="s">
        <v>60</v>
      </c>
      <c r="D730" s="38">
        <v>2010</v>
      </c>
    </row>
    <row r="731" spans="1:4" x14ac:dyDescent="0.25">
      <c r="A731" t="s">
        <v>22</v>
      </c>
      <c r="B731" t="s">
        <v>23</v>
      </c>
      <c r="C731" s="37">
        <v>1885</v>
      </c>
      <c r="D731" s="38">
        <v>2010</v>
      </c>
    </row>
    <row r="732" spans="1:4" x14ac:dyDescent="0.25">
      <c r="A732" t="s">
        <v>22</v>
      </c>
      <c r="B732" t="s">
        <v>24</v>
      </c>
      <c r="C732" s="37">
        <v>1582</v>
      </c>
      <c r="D732" s="38">
        <v>2010</v>
      </c>
    </row>
    <row r="733" spans="1:4" x14ac:dyDescent="0.25">
      <c r="A733" t="s">
        <v>22</v>
      </c>
      <c r="B733" t="s">
        <v>25</v>
      </c>
      <c r="C733" s="37">
        <v>10643</v>
      </c>
      <c r="D733" s="38">
        <v>2010</v>
      </c>
    </row>
    <row r="734" spans="1:4" x14ac:dyDescent="0.25">
      <c r="A734" t="s">
        <v>22</v>
      </c>
      <c r="B734" t="s">
        <v>26</v>
      </c>
      <c r="C734" s="37">
        <v>749</v>
      </c>
      <c r="D734" s="38">
        <v>2010</v>
      </c>
    </row>
    <row r="735" spans="1:4" x14ac:dyDescent="0.25">
      <c r="A735" t="s">
        <v>22</v>
      </c>
      <c r="B735" t="s">
        <v>27</v>
      </c>
      <c r="C735" s="37">
        <v>30</v>
      </c>
      <c r="D735" s="38">
        <v>2010</v>
      </c>
    </row>
    <row r="736" spans="1:4" x14ac:dyDescent="0.25">
      <c r="A736" t="s">
        <v>22</v>
      </c>
      <c r="B736" t="s">
        <v>28</v>
      </c>
      <c r="C736" s="37">
        <v>1641</v>
      </c>
      <c r="D736" s="38">
        <v>2010</v>
      </c>
    </row>
    <row r="737" spans="1:4" x14ac:dyDescent="0.25">
      <c r="A737" t="s">
        <v>22</v>
      </c>
      <c r="B737" t="s">
        <v>29</v>
      </c>
      <c r="C737" s="37">
        <v>103</v>
      </c>
      <c r="D737" s="38">
        <v>2010</v>
      </c>
    </row>
    <row r="738" spans="1:4" x14ac:dyDescent="0.25">
      <c r="A738" t="s">
        <v>22</v>
      </c>
      <c r="B738" t="s">
        <v>30</v>
      </c>
      <c r="C738" s="37">
        <v>9361</v>
      </c>
      <c r="D738" s="38">
        <v>2010</v>
      </c>
    </row>
    <row r="739" spans="1:4" x14ac:dyDescent="0.25">
      <c r="A739" t="s">
        <v>22</v>
      </c>
      <c r="B739" t="s">
        <v>31</v>
      </c>
      <c r="C739" s="37">
        <v>916</v>
      </c>
      <c r="D739" s="38">
        <v>2010</v>
      </c>
    </row>
    <row r="740" spans="1:4" x14ac:dyDescent="0.25">
      <c r="A740" t="s">
        <v>22</v>
      </c>
      <c r="B740" t="s">
        <v>32</v>
      </c>
      <c r="C740" s="37">
        <v>270</v>
      </c>
      <c r="D740" s="38">
        <v>2010</v>
      </c>
    </row>
    <row r="741" spans="1:4" x14ac:dyDescent="0.25">
      <c r="A741" t="s">
        <v>22</v>
      </c>
      <c r="B741" t="s">
        <v>33</v>
      </c>
      <c r="C741" s="37">
        <v>3893</v>
      </c>
      <c r="D741" s="38">
        <v>2010</v>
      </c>
    </row>
    <row r="742" spans="1:4" x14ac:dyDescent="0.25">
      <c r="A742" t="s">
        <v>22</v>
      </c>
      <c r="B742" t="s">
        <v>34</v>
      </c>
      <c r="C742" s="37">
        <v>164</v>
      </c>
      <c r="D742" s="38">
        <v>2010</v>
      </c>
    </row>
    <row r="743" spans="1:4" x14ac:dyDescent="0.25">
      <c r="A743" t="s">
        <v>22</v>
      </c>
      <c r="B743" t="s">
        <v>35</v>
      </c>
      <c r="C743" s="37">
        <v>705</v>
      </c>
      <c r="D743" s="38">
        <v>2010</v>
      </c>
    </row>
    <row r="744" spans="1:4" x14ac:dyDescent="0.25">
      <c r="A744" t="s">
        <v>22</v>
      </c>
      <c r="B744" t="s">
        <v>36</v>
      </c>
      <c r="C744" s="37">
        <v>227</v>
      </c>
      <c r="D744" s="38">
        <v>2010</v>
      </c>
    </row>
    <row r="745" spans="1:4" x14ac:dyDescent="0.25">
      <c r="A745" t="s">
        <v>22</v>
      </c>
      <c r="B745" t="s">
        <v>37</v>
      </c>
      <c r="C745" s="37">
        <v>114</v>
      </c>
      <c r="D745" s="38">
        <v>2010</v>
      </c>
    </row>
    <row r="746" spans="1:4" x14ac:dyDescent="0.25">
      <c r="A746" t="s">
        <v>22</v>
      </c>
      <c r="B746" t="s">
        <v>38</v>
      </c>
      <c r="C746" s="37">
        <v>1876</v>
      </c>
      <c r="D746" s="38">
        <v>2010</v>
      </c>
    </row>
    <row r="747" spans="1:4" x14ac:dyDescent="0.25">
      <c r="A747" t="s">
        <v>22</v>
      </c>
      <c r="B747" t="s">
        <v>39</v>
      </c>
      <c r="C747" s="37">
        <v>188</v>
      </c>
      <c r="D747" s="38">
        <v>2010</v>
      </c>
    </row>
    <row r="748" spans="1:4" x14ac:dyDescent="0.25">
      <c r="A748" t="s">
        <v>22</v>
      </c>
      <c r="B748" t="s">
        <v>40</v>
      </c>
      <c r="C748" s="37">
        <v>2564</v>
      </c>
      <c r="D748" s="38">
        <v>2010</v>
      </c>
    </row>
    <row r="749" spans="1:4" x14ac:dyDescent="0.25">
      <c r="A749" t="s">
        <v>22</v>
      </c>
      <c r="B749" t="s">
        <v>41</v>
      </c>
      <c r="C749" s="37">
        <v>2828</v>
      </c>
      <c r="D749" s="38">
        <v>2010</v>
      </c>
    </row>
    <row r="750" spans="1:4" x14ac:dyDescent="0.25">
      <c r="A750" t="s">
        <v>22</v>
      </c>
      <c r="B750" t="s">
        <v>42</v>
      </c>
      <c r="C750" s="37">
        <v>0</v>
      </c>
      <c r="D750" s="38">
        <v>2010</v>
      </c>
    </row>
    <row r="751" spans="1:4" x14ac:dyDescent="0.25">
      <c r="A751" t="s">
        <v>22</v>
      </c>
      <c r="B751" t="s">
        <v>43</v>
      </c>
      <c r="C751" s="37">
        <v>13272</v>
      </c>
      <c r="D751" s="38">
        <v>2010</v>
      </c>
    </row>
    <row r="752" spans="1:4" x14ac:dyDescent="0.25">
      <c r="A752" t="s">
        <v>22</v>
      </c>
      <c r="B752" t="s">
        <v>44</v>
      </c>
      <c r="C752" s="37">
        <v>681</v>
      </c>
      <c r="D752" s="38">
        <v>2010</v>
      </c>
    </row>
    <row r="753" spans="1:4" x14ac:dyDescent="0.25">
      <c r="A753" t="s">
        <v>22</v>
      </c>
      <c r="B753" t="s">
        <v>45</v>
      </c>
      <c r="C753" s="37">
        <v>423</v>
      </c>
      <c r="D753" s="38">
        <v>2010</v>
      </c>
    </row>
    <row r="754" spans="1:4" x14ac:dyDescent="0.25">
      <c r="A754" t="s">
        <v>22</v>
      </c>
      <c r="B754" t="s">
        <v>46</v>
      </c>
      <c r="C754" s="37">
        <v>2668</v>
      </c>
      <c r="D754" s="38">
        <v>2010</v>
      </c>
    </row>
    <row r="755" spans="1:4" x14ac:dyDescent="0.25">
      <c r="A755" t="s">
        <v>22</v>
      </c>
      <c r="B755" t="s">
        <v>47</v>
      </c>
      <c r="C755" s="37">
        <v>174</v>
      </c>
      <c r="D755" s="38">
        <v>2010</v>
      </c>
    </row>
    <row r="756" spans="1:4" x14ac:dyDescent="0.25">
      <c r="A756" t="s">
        <v>22</v>
      </c>
      <c r="B756" t="s">
        <v>48</v>
      </c>
      <c r="C756" s="37">
        <v>584</v>
      </c>
      <c r="D756" s="38">
        <v>2010</v>
      </c>
    </row>
    <row r="757" spans="1:4" x14ac:dyDescent="0.25">
      <c r="A757" t="s">
        <v>22</v>
      </c>
      <c r="B757" t="s">
        <v>49</v>
      </c>
      <c r="C757" s="37">
        <v>216</v>
      </c>
      <c r="D757" s="38">
        <v>2010</v>
      </c>
    </row>
    <row r="758" spans="1:4" x14ac:dyDescent="0.25">
      <c r="A758" t="s">
        <v>22</v>
      </c>
      <c r="B758" t="s">
        <v>50</v>
      </c>
      <c r="C758" s="37">
        <v>3093</v>
      </c>
      <c r="D758" s="38">
        <v>2010</v>
      </c>
    </row>
    <row r="759" spans="1:4" x14ac:dyDescent="0.25">
      <c r="A759" t="s">
        <v>22</v>
      </c>
      <c r="B759" t="s">
        <v>51</v>
      </c>
      <c r="C759" s="37">
        <v>6335</v>
      </c>
      <c r="D759" s="38">
        <v>2010</v>
      </c>
    </row>
    <row r="760" spans="1:4" x14ac:dyDescent="0.25">
      <c r="A760" t="s">
        <v>22</v>
      </c>
      <c r="B760" t="s">
        <v>52</v>
      </c>
      <c r="C760" s="37">
        <v>444</v>
      </c>
      <c r="D760" s="38">
        <v>2010</v>
      </c>
    </row>
    <row r="761" spans="1:4" x14ac:dyDescent="0.25">
      <c r="A761" t="s">
        <v>22</v>
      </c>
      <c r="B761" t="s">
        <v>53</v>
      </c>
      <c r="C761" s="37">
        <v>45</v>
      </c>
      <c r="D761" s="38">
        <v>2010</v>
      </c>
    </row>
    <row r="762" spans="1:4" x14ac:dyDescent="0.25">
      <c r="A762" t="s">
        <v>22</v>
      </c>
      <c r="B762" t="s">
        <v>54</v>
      </c>
      <c r="C762" s="37">
        <v>3673</v>
      </c>
      <c r="D762" s="38">
        <v>2010</v>
      </c>
    </row>
    <row r="763" spans="1:4" x14ac:dyDescent="0.25">
      <c r="A763" t="s">
        <v>22</v>
      </c>
      <c r="B763" t="s">
        <v>55</v>
      </c>
      <c r="C763" s="37">
        <v>571</v>
      </c>
      <c r="D763" s="38">
        <v>2010</v>
      </c>
    </row>
    <row r="764" spans="1:4" x14ac:dyDescent="0.25">
      <c r="A764" t="s">
        <v>22</v>
      </c>
      <c r="B764" t="s">
        <v>56</v>
      </c>
      <c r="C764" s="37">
        <v>669</v>
      </c>
      <c r="D764" s="38">
        <v>2010</v>
      </c>
    </row>
    <row r="765" spans="1:4" x14ac:dyDescent="0.25">
      <c r="A765" t="s">
        <v>22</v>
      </c>
      <c r="B765" t="s">
        <v>57</v>
      </c>
      <c r="C765" s="37">
        <v>1762</v>
      </c>
      <c r="D765" s="38">
        <v>2010</v>
      </c>
    </row>
    <row r="766" spans="1:4" x14ac:dyDescent="0.25">
      <c r="A766" t="s">
        <v>22</v>
      </c>
      <c r="B766" t="s">
        <v>58</v>
      </c>
      <c r="C766" s="37">
        <v>413</v>
      </c>
      <c r="D766" s="38">
        <v>2010</v>
      </c>
    </row>
    <row r="767" spans="1:4" x14ac:dyDescent="0.25">
      <c r="A767" t="s">
        <v>23</v>
      </c>
      <c r="B767" t="s">
        <v>8</v>
      </c>
      <c r="C767" s="37">
        <v>330</v>
      </c>
      <c r="D767" s="38">
        <v>2010</v>
      </c>
    </row>
    <row r="768" spans="1:4" x14ac:dyDescent="0.25">
      <c r="A768" t="s">
        <v>23</v>
      </c>
      <c r="B768" t="s">
        <v>9</v>
      </c>
      <c r="C768" s="37">
        <v>519</v>
      </c>
      <c r="D768" s="38">
        <v>2010</v>
      </c>
    </row>
    <row r="769" spans="1:4" x14ac:dyDescent="0.25">
      <c r="A769" t="s">
        <v>23</v>
      </c>
      <c r="B769" t="s">
        <v>10</v>
      </c>
      <c r="C769" s="37">
        <v>1483</v>
      </c>
      <c r="D769" s="38">
        <v>2010</v>
      </c>
    </row>
    <row r="770" spans="1:4" x14ac:dyDescent="0.25">
      <c r="A770" t="s">
        <v>23</v>
      </c>
      <c r="B770" t="s">
        <v>11</v>
      </c>
      <c r="C770" s="37">
        <v>247</v>
      </c>
      <c r="D770" s="38">
        <v>2010</v>
      </c>
    </row>
    <row r="771" spans="1:4" x14ac:dyDescent="0.25">
      <c r="A771" t="s">
        <v>23</v>
      </c>
      <c r="B771" t="s">
        <v>12</v>
      </c>
      <c r="C771" s="37">
        <v>2847</v>
      </c>
      <c r="D771" s="38">
        <v>2010</v>
      </c>
    </row>
    <row r="772" spans="1:4" x14ac:dyDescent="0.25">
      <c r="A772" t="s">
        <v>23</v>
      </c>
      <c r="B772" t="s">
        <v>13</v>
      </c>
      <c r="C772" s="37">
        <v>2554</v>
      </c>
      <c r="D772" s="38">
        <v>2010</v>
      </c>
    </row>
    <row r="773" spans="1:4" x14ac:dyDescent="0.25">
      <c r="A773" t="s">
        <v>23</v>
      </c>
      <c r="B773" t="s">
        <v>14</v>
      </c>
      <c r="C773" s="37">
        <v>114</v>
      </c>
      <c r="D773" s="38">
        <v>2010</v>
      </c>
    </row>
    <row r="774" spans="1:4" x14ac:dyDescent="0.25">
      <c r="A774" t="s">
        <v>23</v>
      </c>
      <c r="B774" t="s">
        <v>15</v>
      </c>
      <c r="C774" s="37">
        <v>0</v>
      </c>
      <c r="D774" s="38">
        <v>2010</v>
      </c>
    </row>
    <row r="775" spans="1:4" x14ac:dyDescent="0.25">
      <c r="A775" t="s">
        <v>23</v>
      </c>
      <c r="B775" t="s">
        <v>16</v>
      </c>
      <c r="C775" s="37">
        <v>53</v>
      </c>
      <c r="D775" s="38">
        <v>2010</v>
      </c>
    </row>
    <row r="776" spans="1:4" x14ac:dyDescent="0.25">
      <c r="A776" t="s">
        <v>23</v>
      </c>
      <c r="B776" t="s">
        <v>17</v>
      </c>
      <c r="C776" s="37">
        <v>1364</v>
      </c>
      <c r="D776" s="38">
        <v>2010</v>
      </c>
    </row>
    <row r="777" spans="1:4" x14ac:dyDescent="0.25">
      <c r="A777" t="s">
        <v>23</v>
      </c>
      <c r="B777" t="s">
        <v>18</v>
      </c>
      <c r="C777" s="37">
        <v>973</v>
      </c>
      <c r="D777" s="38">
        <v>2010</v>
      </c>
    </row>
    <row r="778" spans="1:4" x14ac:dyDescent="0.25">
      <c r="A778" t="s">
        <v>23</v>
      </c>
      <c r="B778" t="s">
        <v>19</v>
      </c>
      <c r="C778" s="37">
        <v>866</v>
      </c>
      <c r="D778" s="38">
        <v>2010</v>
      </c>
    </row>
    <row r="779" spans="1:4" x14ac:dyDescent="0.25">
      <c r="A779" t="s">
        <v>23</v>
      </c>
      <c r="B779" t="s">
        <v>20</v>
      </c>
      <c r="C779" s="37">
        <v>315</v>
      </c>
      <c r="D779" s="38">
        <v>2010</v>
      </c>
    </row>
    <row r="780" spans="1:4" x14ac:dyDescent="0.25">
      <c r="A780" t="s">
        <v>23</v>
      </c>
      <c r="B780" t="s">
        <v>21</v>
      </c>
      <c r="C780" s="37">
        <v>17016</v>
      </c>
      <c r="D780" s="38">
        <v>2010</v>
      </c>
    </row>
    <row r="781" spans="1:4" x14ac:dyDescent="0.25">
      <c r="A781" t="s">
        <v>23</v>
      </c>
      <c r="B781" t="s">
        <v>22</v>
      </c>
      <c r="C781" s="37">
        <v>1710</v>
      </c>
      <c r="D781" s="38">
        <v>2010</v>
      </c>
    </row>
    <row r="782" spans="1:4" x14ac:dyDescent="0.25">
      <c r="A782" t="s">
        <v>23</v>
      </c>
      <c r="B782" t="s">
        <v>23</v>
      </c>
      <c r="C782" s="37" t="s">
        <v>60</v>
      </c>
      <c r="D782" s="38">
        <v>2010</v>
      </c>
    </row>
    <row r="783" spans="1:4" x14ac:dyDescent="0.25">
      <c r="A783" t="s">
        <v>23</v>
      </c>
      <c r="B783" t="s">
        <v>24</v>
      </c>
      <c r="C783" s="37">
        <v>1520</v>
      </c>
      <c r="D783" s="38">
        <v>2010</v>
      </c>
    </row>
    <row r="784" spans="1:4" x14ac:dyDescent="0.25">
      <c r="A784" t="s">
        <v>23</v>
      </c>
      <c r="B784" t="s">
        <v>25</v>
      </c>
      <c r="C784" s="37">
        <v>334</v>
      </c>
      <c r="D784" s="38">
        <v>2010</v>
      </c>
    </row>
    <row r="785" spans="1:4" x14ac:dyDescent="0.25">
      <c r="A785" t="s">
        <v>23</v>
      </c>
      <c r="B785" t="s">
        <v>26</v>
      </c>
      <c r="C785" s="37">
        <v>315</v>
      </c>
      <c r="D785" s="38">
        <v>2010</v>
      </c>
    </row>
    <row r="786" spans="1:4" x14ac:dyDescent="0.25">
      <c r="A786" t="s">
        <v>23</v>
      </c>
      <c r="B786" t="s">
        <v>27</v>
      </c>
      <c r="C786" s="37">
        <v>0</v>
      </c>
      <c r="D786" s="38">
        <v>2010</v>
      </c>
    </row>
    <row r="787" spans="1:4" x14ac:dyDescent="0.25">
      <c r="A787" t="s">
        <v>23</v>
      </c>
      <c r="B787" t="s">
        <v>28</v>
      </c>
      <c r="C787" s="37">
        <v>134</v>
      </c>
      <c r="D787" s="38">
        <v>2010</v>
      </c>
    </row>
    <row r="788" spans="1:4" x14ac:dyDescent="0.25">
      <c r="A788" t="s">
        <v>23</v>
      </c>
      <c r="B788" t="s">
        <v>29</v>
      </c>
      <c r="C788" s="37">
        <v>189</v>
      </c>
      <c r="D788" s="38">
        <v>2010</v>
      </c>
    </row>
    <row r="789" spans="1:4" x14ac:dyDescent="0.25">
      <c r="A789" t="s">
        <v>23</v>
      </c>
      <c r="B789" t="s">
        <v>30</v>
      </c>
      <c r="C789" s="37">
        <v>1439</v>
      </c>
      <c r="D789" s="38">
        <v>2010</v>
      </c>
    </row>
    <row r="790" spans="1:4" x14ac:dyDescent="0.25">
      <c r="A790" t="s">
        <v>23</v>
      </c>
      <c r="B790" t="s">
        <v>31</v>
      </c>
      <c r="C790" s="37">
        <v>7564</v>
      </c>
      <c r="D790" s="38">
        <v>2010</v>
      </c>
    </row>
    <row r="791" spans="1:4" x14ac:dyDescent="0.25">
      <c r="A791" t="s">
        <v>23</v>
      </c>
      <c r="B791" t="s">
        <v>32</v>
      </c>
      <c r="C791" s="37">
        <v>117</v>
      </c>
      <c r="D791" s="38">
        <v>2010</v>
      </c>
    </row>
    <row r="792" spans="1:4" x14ac:dyDescent="0.25">
      <c r="A792" t="s">
        <v>23</v>
      </c>
      <c r="B792" t="s">
        <v>33</v>
      </c>
      <c r="C792" s="37">
        <v>6031</v>
      </c>
      <c r="D792" s="38">
        <v>2010</v>
      </c>
    </row>
    <row r="793" spans="1:4" x14ac:dyDescent="0.25">
      <c r="A793" t="s">
        <v>23</v>
      </c>
      <c r="B793" t="s">
        <v>34</v>
      </c>
      <c r="C793" s="37">
        <v>836</v>
      </c>
      <c r="D793" s="38">
        <v>2010</v>
      </c>
    </row>
    <row r="794" spans="1:4" x14ac:dyDescent="0.25">
      <c r="A794" t="s">
        <v>23</v>
      </c>
      <c r="B794" t="s">
        <v>35</v>
      </c>
      <c r="C794" s="37">
        <v>4783</v>
      </c>
      <c r="D794" s="38">
        <v>2010</v>
      </c>
    </row>
    <row r="795" spans="1:4" x14ac:dyDescent="0.25">
      <c r="A795" t="s">
        <v>23</v>
      </c>
      <c r="B795" t="s">
        <v>36</v>
      </c>
      <c r="C795" s="37">
        <v>623</v>
      </c>
      <c r="D795" s="38">
        <v>2010</v>
      </c>
    </row>
    <row r="796" spans="1:4" x14ac:dyDescent="0.25">
      <c r="A796" t="s">
        <v>23</v>
      </c>
      <c r="B796" t="s">
        <v>37</v>
      </c>
      <c r="C796" s="37">
        <v>381</v>
      </c>
      <c r="D796" s="38">
        <v>2010</v>
      </c>
    </row>
    <row r="797" spans="1:4" x14ac:dyDescent="0.25">
      <c r="A797" t="s">
        <v>23</v>
      </c>
      <c r="B797" t="s">
        <v>38</v>
      </c>
      <c r="C797" s="37">
        <v>472</v>
      </c>
      <c r="D797" s="38">
        <v>2010</v>
      </c>
    </row>
    <row r="798" spans="1:4" x14ac:dyDescent="0.25">
      <c r="A798" t="s">
        <v>23</v>
      </c>
      <c r="B798" t="s">
        <v>39</v>
      </c>
      <c r="C798" s="37">
        <v>492</v>
      </c>
      <c r="D798" s="38">
        <v>2010</v>
      </c>
    </row>
    <row r="799" spans="1:4" x14ac:dyDescent="0.25">
      <c r="A799" t="s">
        <v>23</v>
      </c>
      <c r="B799" t="s">
        <v>40</v>
      </c>
      <c r="C799" s="37">
        <v>273</v>
      </c>
      <c r="D799" s="38">
        <v>2010</v>
      </c>
    </row>
    <row r="800" spans="1:4" x14ac:dyDescent="0.25">
      <c r="A800" t="s">
        <v>23</v>
      </c>
      <c r="B800" t="s">
        <v>41</v>
      </c>
      <c r="C800" s="37">
        <v>1123</v>
      </c>
      <c r="D800" s="38">
        <v>2010</v>
      </c>
    </row>
    <row r="801" spans="1:4" x14ac:dyDescent="0.25">
      <c r="A801" t="s">
        <v>23</v>
      </c>
      <c r="B801" t="s">
        <v>42</v>
      </c>
      <c r="C801" s="37">
        <v>601</v>
      </c>
      <c r="D801" s="38">
        <v>2010</v>
      </c>
    </row>
    <row r="802" spans="1:4" x14ac:dyDescent="0.25">
      <c r="A802" t="s">
        <v>23</v>
      </c>
      <c r="B802" t="s">
        <v>43</v>
      </c>
      <c r="C802" s="37">
        <v>632</v>
      </c>
      <c r="D802" s="38">
        <v>2010</v>
      </c>
    </row>
    <row r="803" spans="1:4" x14ac:dyDescent="0.25">
      <c r="A803" t="s">
        <v>23</v>
      </c>
      <c r="B803" t="s">
        <v>44</v>
      </c>
      <c r="C803" s="37">
        <v>679</v>
      </c>
      <c r="D803" s="38">
        <v>2010</v>
      </c>
    </row>
    <row r="804" spans="1:4" x14ac:dyDescent="0.25">
      <c r="A804" t="s">
        <v>23</v>
      </c>
      <c r="B804" t="s">
        <v>45</v>
      </c>
      <c r="C804" s="37">
        <v>1071</v>
      </c>
      <c r="D804" s="38">
        <v>2010</v>
      </c>
    </row>
    <row r="805" spans="1:4" x14ac:dyDescent="0.25">
      <c r="A805" t="s">
        <v>23</v>
      </c>
      <c r="B805" t="s">
        <v>46</v>
      </c>
      <c r="C805" s="37">
        <v>378</v>
      </c>
      <c r="D805" s="38">
        <v>2010</v>
      </c>
    </row>
    <row r="806" spans="1:4" x14ac:dyDescent="0.25">
      <c r="A806" t="s">
        <v>23</v>
      </c>
      <c r="B806" t="s">
        <v>47</v>
      </c>
      <c r="C806" s="37">
        <v>0</v>
      </c>
      <c r="D806" s="38">
        <v>2010</v>
      </c>
    </row>
    <row r="807" spans="1:4" x14ac:dyDescent="0.25">
      <c r="A807" t="s">
        <v>23</v>
      </c>
      <c r="B807" t="s">
        <v>48</v>
      </c>
      <c r="C807" s="37">
        <v>591</v>
      </c>
      <c r="D807" s="38">
        <v>2010</v>
      </c>
    </row>
    <row r="808" spans="1:4" x14ac:dyDescent="0.25">
      <c r="A808" t="s">
        <v>23</v>
      </c>
      <c r="B808" t="s">
        <v>49</v>
      </c>
      <c r="C808" s="37">
        <v>1992</v>
      </c>
      <c r="D808" s="38">
        <v>2010</v>
      </c>
    </row>
    <row r="809" spans="1:4" x14ac:dyDescent="0.25">
      <c r="A809" t="s">
        <v>23</v>
      </c>
      <c r="B809" t="s">
        <v>50</v>
      </c>
      <c r="C809" s="37">
        <v>1617</v>
      </c>
      <c r="D809" s="38">
        <v>2010</v>
      </c>
    </row>
    <row r="810" spans="1:4" x14ac:dyDescent="0.25">
      <c r="A810" t="s">
        <v>23</v>
      </c>
      <c r="B810" t="s">
        <v>51</v>
      </c>
      <c r="C810" s="37">
        <v>4131</v>
      </c>
      <c r="D810" s="38">
        <v>2010</v>
      </c>
    </row>
    <row r="811" spans="1:4" x14ac:dyDescent="0.25">
      <c r="A811" t="s">
        <v>23</v>
      </c>
      <c r="B811" t="s">
        <v>52</v>
      </c>
      <c r="C811" s="37">
        <v>146</v>
      </c>
      <c r="D811" s="38">
        <v>2010</v>
      </c>
    </row>
    <row r="812" spans="1:4" x14ac:dyDescent="0.25">
      <c r="A812" t="s">
        <v>23</v>
      </c>
      <c r="B812" t="s">
        <v>53</v>
      </c>
      <c r="C812" s="37">
        <v>45</v>
      </c>
      <c r="D812" s="38">
        <v>2010</v>
      </c>
    </row>
    <row r="813" spans="1:4" x14ac:dyDescent="0.25">
      <c r="A813" t="s">
        <v>23</v>
      </c>
      <c r="B813" t="s">
        <v>54</v>
      </c>
      <c r="C813" s="37">
        <v>303</v>
      </c>
      <c r="D813" s="38">
        <v>2010</v>
      </c>
    </row>
    <row r="814" spans="1:4" x14ac:dyDescent="0.25">
      <c r="A814" t="s">
        <v>23</v>
      </c>
      <c r="B814" t="s">
        <v>55</v>
      </c>
      <c r="C814" s="37">
        <v>538</v>
      </c>
      <c r="D814" s="38">
        <v>2010</v>
      </c>
    </row>
    <row r="815" spans="1:4" x14ac:dyDescent="0.25">
      <c r="A815" t="s">
        <v>23</v>
      </c>
      <c r="B815" t="s">
        <v>56</v>
      </c>
      <c r="C815" s="37">
        <v>0</v>
      </c>
      <c r="D815" s="38">
        <v>2010</v>
      </c>
    </row>
    <row r="816" spans="1:4" x14ac:dyDescent="0.25">
      <c r="A816" t="s">
        <v>23</v>
      </c>
      <c r="B816" t="s">
        <v>57</v>
      </c>
      <c r="C816" s="37">
        <v>2705</v>
      </c>
      <c r="D816" s="38">
        <v>2010</v>
      </c>
    </row>
    <row r="817" spans="1:4" x14ac:dyDescent="0.25">
      <c r="A817" t="s">
        <v>23</v>
      </c>
      <c r="B817" t="s">
        <v>58</v>
      </c>
      <c r="C817" s="37">
        <v>111</v>
      </c>
      <c r="D817" s="38">
        <v>2010</v>
      </c>
    </row>
    <row r="818" spans="1:4" x14ac:dyDescent="0.25">
      <c r="A818" t="s">
        <v>24</v>
      </c>
      <c r="B818" t="s">
        <v>8</v>
      </c>
      <c r="C818" s="37">
        <v>44</v>
      </c>
      <c r="D818" s="38">
        <v>2010</v>
      </c>
    </row>
    <row r="819" spans="1:4" x14ac:dyDescent="0.25">
      <c r="A819" t="s">
        <v>24</v>
      </c>
      <c r="B819" t="s">
        <v>9</v>
      </c>
      <c r="C819" s="37">
        <v>1050</v>
      </c>
      <c r="D819" s="38">
        <v>2010</v>
      </c>
    </row>
    <row r="820" spans="1:4" x14ac:dyDescent="0.25">
      <c r="A820" t="s">
        <v>24</v>
      </c>
      <c r="B820" t="s">
        <v>10</v>
      </c>
      <c r="C820" s="37">
        <v>2238</v>
      </c>
      <c r="D820" s="38">
        <v>2010</v>
      </c>
    </row>
    <row r="821" spans="1:4" x14ac:dyDescent="0.25">
      <c r="A821" t="s">
        <v>24</v>
      </c>
      <c r="B821" t="s">
        <v>11</v>
      </c>
      <c r="C821" s="37">
        <v>1596</v>
      </c>
      <c r="D821" s="38">
        <v>2010</v>
      </c>
    </row>
    <row r="822" spans="1:4" x14ac:dyDescent="0.25">
      <c r="A822" t="s">
        <v>24</v>
      </c>
      <c r="B822" t="s">
        <v>12</v>
      </c>
      <c r="C822" s="37">
        <v>6125</v>
      </c>
      <c r="D822" s="38">
        <v>2010</v>
      </c>
    </row>
    <row r="823" spans="1:4" x14ac:dyDescent="0.25">
      <c r="A823" t="s">
        <v>24</v>
      </c>
      <c r="B823" t="s">
        <v>13</v>
      </c>
      <c r="C823" s="37">
        <v>6022</v>
      </c>
      <c r="D823" s="38">
        <v>2010</v>
      </c>
    </row>
    <row r="824" spans="1:4" x14ac:dyDescent="0.25">
      <c r="A824" t="s">
        <v>24</v>
      </c>
      <c r="B824" t="s">
        <v>14</v>
      </c>
      <c r="C824" s="37">
        <v>85</v>
      </c>
      <c r="D824" s="38">
        <v>2010</v>
      </c>
    </row>
    <row r="825" spans="1:4" x14ac:dyDescent="0.25">
      <c r="A825" t="s">
        <v>24</v>
      </c>
      <c r="B825" t="s">
        <v>15</v>
      </c>
      <c r="C825" s="37">
        <v>238</v>
      </c>
      <c r="D825" s="38">
        <v>2010</v>
      </c>
    </row>
    <row r="826" spans="1:4" x14ac:dyDescent="0.25">
      <c r="A826" t="s">
        <v>24</v>
      </c>
      <c r="B826" t="s">
        <v>16</v>
      </c>
      <c r="C826" s="37">
        <v>0</v>
      </c>
      <c r="D826" s="38">
        <v>2010</v>
      </c>
    </row>
    <row r="827" spans="1:4" x14ac:dyDescent="0.25">
      <c r="A827" t="s">
        <v>24</v>
      </c>
      <c r="B827" t="s">
        <v>17</v>
      </c>
      <c r="C827" s="37">
        <v>2863</v>
      </c>
      <c r="D827" s="38">
        <v>2010</v>
      </c>
    </row>
    <row r="828" spans="1:4" x14ac:dyDescent="0.25">
      <c r="A828" t="s">
        <v>24</v>
      </c>
      <c r="B828" t="s">
        <v>18</v>
      </c>
      <c r="C828" s="37">
        <v>1916</v>
      </c>
      <c r="D828" s="38">
        <v>2010</v>
      </c>
    </row>
    <row r="829" spans="1:4" x14ac:dyDescent="0.25">
      <c r="A829" t="s">
        <v>24</v>
      </c>
      <c r="B829" t="s">
        <v>19</v>
      </c>
      <c r="C829" s="37">
        <v>128</v>
      </c>
      <c r="D829" s="38">
        <v>2010</v>
      </c>
    </row>
    <row r="830" spans="1:4" x14ac:dyDescent="0.25">
      <c r="A830" t="s">
        <v>24</v>
      </c>
      <c r="B830" t="s">
        <v>20</v>
      </c>
      <c r="C830" s="37">
        <v>398</v>
      </c>
      <c r="D830" s="38">
        <v>2010</v>
      </c>
    </row>
    <row r="831" spans="1:4" x14ac:dyDescent="0.25">
      <c r="A831" t="s">
        <v>24</v>
      </c>
      <c r="B831" t="s">
        <v>21</v>
      </c>
      <c r="C831" s="37">
        <v>2943</v>
      </c>
      <c r="D831" s="38">
        <v>2010</v>
      </c>
    </row>
    <row r="832" spans="1:4" x14ac:dyDescent="0.25">
      <c r="A832" t="s">
        <v>24</v>
      </c>
      <c r="B832" t="s">
        <v>22</v>
      </c>
      <c r="C832" s="37">
        <v>1544</v>
      </c>
      <c r="D832" s="38">
        <v>2010</v>
      </c>
    </row>
    <row r="833" spans="1:4" x14ac:dyDescent="0.25">
      <c r="A833" t="s">
        <v>24</v>
      </c>
      <c r="B833" t="s">
        <v>23</v>
      </c>
      <c r="C833" s="37">
        <v>1875</v>
      </c>
      <c r="D833" s="38">
        <v>2010</v>
      </c>
    </row>
    <row r="834" spans="1:4" x14ac:dyDescent="0.25">
      <c r="A834" t="s">
        <v>24</v>
      </c>
      <c r="B834" t="s">
        <v>24</v>
      </c>
      <c r="C834" s="37" t="s">
        <v>60</v>
      </c>
      <c r="D834" s="38">
        <v>2010</v>
      </c>
    </row>
    <row r="835" spans="1:4" x14ac:dyDescent="0.25">
      <c r="A835" t="s">
        <v>24</v>
      </c>
      <c r="B835" t="s">
        <v>25</v>
      </c>
      <c r="C835" s="37">
        <v>1048</v>
      </c>
      <c r="D835" s="38">
        <v>2010</v>
      </c>
    </row>
    <row r="836" spans="1:4" x14ac:dyDescent="0.25">
      <c r="A836" t="s">
        <v>24</v>
      </c>
      <c r="B836" t="s">
        <v>26</v>
      </c>
      <c r="C836" s="37">
        <v>890</v>
      </c>
      <c r="D836" s="38">
        <v>2010</v>
      </c>
    </row>
    <row r="837" spans="1:4" x14ac:dyDescent="0.25">
      <c r="A837" t="s">
        <v>24</v>
      </c>
      <c r="B837" t="s">
        <v>27</v>
      </c>
      <c r="C837" s="37">
        <v>0</v>
      </c>
      <c r="D837" s="38">
        <v>2010</v>
      </c>
    </row>
    <row r="838" spans="1:4" x14ac:dyDescent="0.25">
      <c r="A838" t="s">
        <v>24</v>
      </c>
      <c r="B838" t="s">
        <v>28</v>
      </c>
      <c r="C838" s="37">
        <v>1369</v>
      </c>
      <c r="D838" s="38">
        <v>2010</v>
      </c>
    </row>
    <row r="839" spans="1:4" x14ac:dyDescent="0.25">
      <c r="A839" t="s">
        <v>24</v>
      </c>
      <c r="B839" t="s">
        <v>29</v>
      </c>
      <c r="C839" s="37">
        <v>100</v>
      </c>
      <c r="D839" s="38">
        <v>2010</v>
      </c>
    </row>
    <row r="840" spans="1:4" x14ac:dyDescent="0.25">
      <c r="A840" t="s">
        <v>24</v>
      </c>
      <c r="B840" t="s">
        <v>30</v>
      </c>
      <c r="C840" s="37">
        <v>806</v>
      </c>
      <c r="D840" s="38">
        <v>2010</v>
      </c>
    </row>
    <row r="841" spans="1:4" x14ac:dyDescent="0.25">
      <c r="A841" t="s">
        <v>24</v>
      </c>
      <c r="B841" t="s">
        <v>31</v>
      </c>
      <c r="C841" s="37">
        <v>1562</v>
      </c>
      <c r="D841" s="38">
        <v>2010</v>
      </c>
    </row>
    <row r="842" spans="1:4" x14ac:dyDescent="0.25">
      <c r="A842" t="s">
        <v>24</v>
      </c>
      <c r="B842" t="s">
        <v>32</v>
      </c>
      <c r="C842" s="37">
        <v>167</v>
      </c>
      <c r="D842" s="38">
        <v>2010</v>
      </c>
    </row>
    <row r="843" spans="1:4" x14ac:dyDescent="0.25">
      <c r="A843" t="s">
        <v>24</v>
      </c>
      <c r="B843" t="s">
        <v>33</v>
      </c>
      <c r="C843" s="37">
        <v>23384</v>
      </c>
      <c r="D843" s="38">
        <v>2010</v>
      </c>
    </row>
    <row r="844" spans="1:4" x14ac:dyDescent="0.25">
      <c r="A844" t="s">
        <v>24</v>
      </c>
      <c r="B844" t="s">
        <v>34</v>
      </c>
      <c r="C844" s="37">
        <v>289</v>
      </c>
      <c r="D844" s="38">
        <v>2010</v>
      </c>
    </row>
    <row r="845" spans="1:4" x14ac:dyDescent="0.25">
      <c r="A845" t="s">
        <v>24</v>
      </c>
      <c r="B845" t="s">
        <v>35</v>
      </c>
      <c r="C845" s="37">
        <v>2678</v>
      </c>
      <c r="D845" s="38">
        <v>2010</v>
      </c>
    </row>
    <row r="846" spans="1:4" x14ac:dyDescent="0.25">
      <c r="A846" t="s">
        <v>24</v>
      </c>
      <c r="B846" t="s">
        <v>36</v>
      </c>
      <c r="C846" s="37">
        <v>1318</v>
      </c>
      <c r="D846" s="38">
        <v>2010</v>
      </c>
    </row>
    <row r="847" spans="1:4" x14ac:dyDescent="0.25">
      <c r="A847" t="s">
        <v>24</v>
      </c>
      <c r="B847" t="s">
        <v>37</v>
      </c>
      <c r="C847" s="37">
        <v>76</v>
      </c>
      <c r="D847" s="38">
        <v>2010</v>
      </c>
    </row>
    <row r="848" spans="1:4" x14ac:dyDescent="0.25">
      <c r="A848" t="s">
        <v>24</v>
      </c>
      <c r="B848" t="s">
        <v>38</v>
      </c>
      <c r="C848" s="37">
        <v>1743</v>
      </c>
      <c r="D848" s="38">
        <v>2010</v>
      </c>
    </row>
    <row r="849" spans="1:4" x14ac:dyDescent="0.25">
      <c r="A849" t="s">
        <v>24</v>
      </c>
      <c r="B849" t="s">
        <v>39</v>
      </c>
      <c r="C849" s="37">
        <v>873</v>
      </c>
      <c r="D849" s="38">
        <v>2010</v>
      </c>
    </row>
    <row r="850" spans="1:4" x14ac:dyDescent="0.25">
      <c r="A850" t="s">
        <v>24</v>
      </c>
      <c r="B850" t="s">
        <v>40</v>
      </c>
      <c r="C850" s="37">
        <v>2390</v>
      </c>
      <c r="D850" s="38">
        <v>2010</v>
      </c>
    </row>
    <row r="851" spans="1:4" x14ac:dyDescent="0.25">
      <c r="A851" t="s">
        <v>24</v>
      </c>
      <c r="B851" t="s">
        <v>41</v>
      </c>
      <c r="C851" s="37">
        <v>1083</v>
      </c>
      <c r="D851" s="38">
        <v>2010</v>
      </c>
    </row>
    <row r="852" spans="1:4" x14ac:dyDescent="0.25">
      <c r="A852" t="s">
        <v>24</v>
      </c>
      <c r="B852" t="s">
        <v>42</v>
      </c>
      <c r="C852" s="37">
        <v>225</v>
      </c>
      <c r="D852" s="38">
        <v>2010</v>
      </c>
    </row>
    <row r="853" spans="1:4" x14ac:dyDescent="0.25">
      <c r="A853" t="s">
        <v>24</v>
      </c>
      <c r="B853" t="s">
        <v>43</v>
      </c>
      <c r="C853" s="37">
        <v>1509</v>
      </c>
      <c r="D853" s="38">
        <v>2010</v>
      </c>
    </row>
    <row r="854" spans="1:4" x14ac:dyDescent="0.25">
      <c r="A854" t="s">
        <v>24</v>
      </c>
      <c r="B854" t="s">
        <v>44</v>
      </c>
      <c r="C854" s="37">
        <v>7568</v>
      </c>
      <c r="D854" s="38">
        <v>2010</v>
      </c>
    </row>
    <row r="855" spans="1:4" x14ac:dyDescent="0.25">
      <c r="A855" t="s">
        <v>24</v>
      </c>
      <c r="B855" t="s">
        <v>45</v>
      </c>
      <c r="C855" s="37">
        <v>514</v>
      </c>
      <c r="D855" s="38">
        <v>2010</v>
      </c>
    </row>
    <row r="856" spans="1:4" x14ac:dyDescent="0.25">
      <c r="A856" t="s">
        <v>24</v>
      </c>
      <c r="B856" t="s">
        <v>46</v>
      </c>
      <c r="C856" s="37">
        <v>563</v>
      </c>
      <c r="D856" s="38">
        <v>2010</v>
      </c>
    </row>
    <row r="857" spans="1:4" x14ac:dyDescent="0.25">
      <c r="A857" t="s">
        <v>24</v>
      </c>
      <c r="B857" t="s">
        <v>47</v>
      </c>
      <c r="C857" s="37">
        <v>39</v>
      </c>
      <c r="D857" s="38">
        <v>2010</v>
      </c>
    </row>
    <row r="858" spans="1:4" x14ac:dyDescent="0.25">
      <c r="A858" t="s">
        <v>24</v>
      </c>
      <c r="B858" t="s">
        <v>48</v>
      </c>
      <c r="C858" s="37">
        <v>137</v>
      </c>
      <c r="D858" s="38">
        <v>2010</v>
      </c>
    </row>
    <row r="859" spans="1:4" x14ac:dyDescent="0.25">
      <c r="A859" t="s">
        <v>24</v>
      </c>
      <c r="B859" t="s">
        <v>49</v>
      </c>
      <c r="C859" s="37">
        <v>352</v>
      </c>
      <c r="D859" s="38">
        <v>2010</v>
      </c>
    </row>
    <row r="860" spans="1:4" x14ac:dyDescent="0.25">
      <c r="A860" t="s">
        <v>24</v>
      </c>
      <c r="B860" t="s">
        <v>50</v>
      </c>
      <c r="C860" s="37">
        <v>1152</v>
      </c>
      <c r="D860" s="38">
        <v>2010</v>
      </c>
    </row>
    <row r="861" spans="1:4" x14ac:dyDescent="0.25">
      <c r="A861" t="s">
        <v>24</v>
      </c>
      <c r="B861" t="s">
        <v>51</v>
      </c>
      <c r="C861" s="37">
        <v>9217</v>
      </c>
      <c r="D861" s="38">
        <v>2010</v>
      </c>
    </row>
    <row r="862" spans="1:4" x14ac:dyDescent="0.25">
      <c r="A862" t="s">
        <v>24</v>
      </c>
      <c r="B862" t="s">
        <v>52</v>
      </c>
      <c r="C862" s="37">
        <v>238</v>
      </c>
      <c r="D862" s="38">
        <v>2010</v>
      </c>
    </row>
    <row r="863" spans="1:4" x14ac:dyDescent="0.25">
      <c r="A863" t="s">
        <v>24</v>
      </c>
      <c r="B863" t="s">
        <v>53</v>
      </c>
      <c r="C863" s="37">
        <v>75</v>
      </c>
      <c r="D863" s="38">
        <v>2010</v>
      </c>
    </row>
    <row r="864" spans="1:4" x14ac:dyDescent="0.25">
      <c r="A864" t="s">
        <v>24</v>
      </c>
      <c r="B864" t="s">
        <v>54</v>
      </c>
      <c r="C864" s="37">
        <v>1648</v>
      </c>
      <c r="D864" s="38">
        <v>2010</v>
      </c>
    </row>
    <row r="865" spans="1:4" x14ac:dyDescent="0.25">
      <c r="A865" t="s">
        <v>24</v>
      </c>
      <c r="B865" t="s">
        <v>55</v>
      </c>
      <c r="C865" s="37">
        <v>1175</v>
      </c>
      <c r="D865" s="38">
        <v>2010</v>
      </c>
    </row>
    <row r="866" spans="1:4" x14ac:dyDescent="0.25">
      <c r="A866" t="s">
        <v>24</v>
      </c>
      <c r="B866" t="s">
        <v>56</v>
      </c>
      <c r="C866" s="37">
        <v>0</v>
      </c>
      <c r="D866" s="38">
        <v>2010</v>
      </c>
    </row>
    <row r="867" spans="1:4" x14ac:dyDescent="0.25">
      <c r="A867" t="s">
        <v>24</v>
      </c>
      <c r="B867" t="s">
        <v>57</v>
      </c>
      <c r="C867" s="37">
        <v>1233</v>
      </c>
      <c r="D867" s="38">
        <v>2010</v>
      </c>
    </row>
    <row r="868" spans="1:4" x14ac:dyDescent="0.25">
      <c r="A868" t="s">
        <v>24</v>
      </c>
      <c r="B868" t="s">
        <v>58</v>
      </c>
      <c r="C868" s="37">
        <v>573</v>
      </c>
      <c r="D868" s="38">
        <v>2010</v>
      </c>
    </row>
    <row r="869" spans="1:4" x14ac:dyDescent="0.25">
      <c r="A869" t="s">
        <v>25</v>
      </c>
      <c r="B869" t="s">
        <v>8</v>
      </c>
      <c r="C869" s="37">
        <v>2161</v>
      </c>
      <c r="D869" s="38">
        <v>2010</v>
      </c>
    </row>
    <row r="870" spans="1:4" x14ac:dyDescent="0.25">
      <c r="A870" t="s">
        <v>25</v>
      </c>
      <c r="B870" t="s">
        <v>9</v>
      </c>
      <c r="C870" s="37">
        <v>3017</v>
      </c>
      <c r="D870" s="38">
        <v>2010</v>
      </c>
    </row>
    <row r="871" spans="1:4" x14ac:dyDescent="0.25">
      <c r="A871" t="s">
        <v>25</v>
      </c>
      <c r="B871" t="s">
        <v>10</v>
      </c>
      <c r="C871" s="37">
        <v>2598</v>
      </c>
      <c r="D871" s="38">
        <v>2010</v>
      </c>
    </row>
    <row r="872" spans="1:4" x14ac:dyDescent="0.25">
      <c r="A872" t="s">
        <v>25</v>
      </c>
      <c r="B872" t="s">
        <v>11</v>
      </c>
      <c r="C872" s="37">
        <v>558</v>
      </c>
      <c r="D872" s="38">
        <v>2010</v>
      </c>
    </row>
    <row r="873" spans="1:4" x14ac:dyDescent="0.25">
      <c r="A873" t="s">
        <v>25</v>
      </c>
      <c r="B873" t="s">
        <v>12</v>
      </c>
      <c r="C873" s="37">
        <v>3779</v>
      </c>
      <c r="D873" s="38">
        <v>2010</v>
      </c>
    </row>
    <row r="874" spans="1:4" x14ac:dyDescent="0.25">
      <c r="A874" t="s">
        <v>25</v>
      </c>
      <c r="B874" t="s">
        <v>13</v>
      </c>
      <c r="C874" s="37">
        <v>329</v>
      </c>
      <c r="D874" s="38">
        <v>2010</v>
      </c>
    </row>
    <row r="875" spans="1:4" x14ac:dyDescent="0.25">
      <c r="A875" t="s">
        <v>25</v>
      </c>
      <c r="B875" t="s">
        <v>14</v>
      </c>
      <c r="C875" s="37">
        <v>698</v>
      </c>
      <c r="D875" s="38">
        <v>2010</v>
      </c>
    </row>
    <row r="876" spans="1:4" x14ac:dyDescent="0.25">
      <c r="A876" t="s">
        <v>25</v>
      </c>
      <c r="B876" t="s">
        <v>15</v>
      </c>
      <c r="C876" s="37">
        <v>38</v>
      </c>
      <c r="D876" s="38">
        <v>2010</v>
      </c>
    </row>
    <row r="877" spans="1:4" x14ac:dyDescent="0.25">
      <c r="A877" t="s">
        <v>25</v>
      </c>
      <c r="B877" t="s">
        <v>16</v>
      </c>
      <c r="C877" s="37">
        <v>147</v>
      </c>
      <c r="D877" s="38">
        <v>2010</v>
      </c>
    </row>
    <row r="878" spans="1:4" x14ac:dyDescent="0.25">
      <c r="A878" t="s">
        <v>25</v>
      </c>
      <c r="B878" t="s">
        <v>17</v>
      </c>
      <c r="C878" s="37">
        <v>10119</v>
      </c>
      <c r="D878" s="38">
        <v>2010</v>
      </c>
    </row>
    <row r="879" spans="1:4" x14ac:dyDescent="0.25">
      <c r="A879" t="s">
        <v>25</v>
      </c>
      <c r="B879" t="s">
        <v>18</v>
      </c>
      <c r="C879" s="37">
        <v>6397</v>
      </c>
      <c r="D879" s="38">
        <v>2010</v>
      </c>
    </row>
    <row r="880" spans="1:4" x14ac:dyDescent="0.25">
      <c r="A880" t="s">
        <v>25</v>
      </c>
      <c r="B880" t="s">
        <v>19</v>
      </c>
      <c r="C880" s="37">
        <v>520</v>
      </c>
      <c r="D880" s="38">
        <v>2010</v>
      </c>
    </row>
    <row r="881" spans="1:4" x14ac:dyDescent="0.25">
      <c r="A881" t="s">
        <v>25</v>
      </c>
      <c r="B881" t="s">
        <v>20</v>
      </c>
      <c r="C881" s="37">
        <v>71</v>
      </c>
      <c r="D881" s="38">
        <v>2010</v>
      </c>
    </row>
    <row r="882" spans="1:4" x14ac:dyDescent="0.25">
      <c r="A882" t="s">
        <v>25</v>
      </c>
      <c r="B882" t="s">
        <v>21</v>
      </c>
      <c r="C882" s="37">
        <v>4659</v>
      </c>
      <c r="D882" s="38">
        <v>2010</v>
      </c>
    </row>
    <row r="883" spans="1:4" x14ac:dyDescent="0.25">
      <c r="A883" t="s">
        <v>25</v>
      </c>
      <c r="B883" t="s">
        <v>22</v>
      </c>
      <c r="C883" s="37">
        <v>11906</v>
      </c>
      <c r="D883" s="38">
        <v>2010</v>
      </c>
    </row>
    <row r="884" spans="1:4" x14ac:dyDescent="0.25">
      <c r="A884" t="s">
        <v>25</v>
      </c>
      <c r="B884" t="s">
        <v>23</v>
      </c>
      <c r="C884" s="37">
        <v>656</v>
      </c>
      <c r="D884" s="38">
        <v>2010</v>
      </c>
    </row>
    <row r="885" spans="1:4" x14ac:dyDescent="0.25">
      <c r="A885" t="s">
        <v>25</v>
      </c>
      <c r="B885" t="s">
        <v>24</v>
      </c>
      <c r="C885" s="37">
        <v>1109</v>
      </c>
      <c r="D885" s="38">
        <v>2010</v>
      </c>
    </row>
    <row r="886" spans="1:4" x14ac:dyDescent="0.25">
      <c r="A886" t="s">
        <v>25</v>
      </c>
      <c r="B886" t="s">
        <v>25</v>
      </c>
      <c r="C886" s="37" t="s">
        <v>60</v>
      </c>
      <c r="D886" s="38">
        <v>2010</v>
      </c>
    </row>
    <row r="887" spans="1:4" x14ac:dyDescent="0.25">
      <c r="A887" t="s">
        <v>25</v>
      </c>
      <c r="B887" t="s">
        <v>26</v>
      </c>
      <c r="C887" s="37">
        <v>437</v>
      </c>
      <c r="D887" s="38">
        <v>2010</v>
      </c>
    </row>
    <row r="888" spans="1:4" x14ac:dyDescent="0.25">
      <c r="A888" t="s">
        <v>25</v>
      </c>
      <c r="B888" t="s">
        <v>27</v>
      </c>
      <c r="C888" s="37">
        <v>0</v>
      </c>
      <c r="D888" s="38">
        <v>2010</v>
      </c>
    </row>
    <row r="889" spans="1:4" x14ac:dyDescent="0.25">
      <c r="A889" t="s">
        <v>25</v>
      </c>
      <c r="B889" t="s">
        <v>28</v>
      </c>
      <c r="C889" s="37">
        <v>1395</v>
      </c>
      <c r="D889" s="38">
        <v>2010</v>
      </c>
    </row>
    <row r="890" spans="1:4" x14ac:dyDescent="0.25">
      <c r="A890" t="s">
        <v>25</v>
      </c>
      <c r="B890" t="s">
        <v>29</v>
      </c>
      <c r="C890" s="37">
        <v>1036</v>
      </c>
      <c r="D890" s="38">
        <v>2010</v>
      </c>
    </row>
    <row r="891" spans="1:4" x14ac:dyDescent="0.25">
      <c r="A891" t="s">
        <v>25</v>
      </c>
      <c r="B891" t="s">
        <v>30</v>
      </c>
      <c r="C891" s="37">
        <v>4672</v>
      </c>
      <c r="D891" s="38">
        <v>2010</v>
      </c>
    </row>
    <row r="892" spans="1:4" x14ac:dyDescent="0.25">
      <c r="A892" t="s">
        <v>25</v>
      </c>
      <c r="B892" t="s">
        <v>31</v>
      </c>
      <c r="C892" s="37">
        <v>930</v>
      </c>
      <c r="D892" s="38">
        <v>2010</v>
      </c>
    </row>
    <row r="893" spans="1:4" x14ac:dyDescent="0.25">
      <c r="A893" t="s">
        <v>25</v>
      </c>
      <c r="B893" t="s">
        <v>32</v>
      </c>
      <c r="C893" s="37">
        <v>1442</v>
      </c>
      <c r="D893" s="38">
        <v>2010</v>
      </c>
    </row>
    <row r="894" spans="1:4" x14ac:dyDescent="0.25">
      <c r="A894" t="s">
        <v>25</v>
      </c>
      <c r="B894" t="s">
        <v>33</v>
      </c>
      <c r="C894" s="37">
        <v>3153</v>
      </c>
      <c r="D894" s="38">
        <v>2010</v>
      </c>
    </row>
    <row r="895" spans="1:4" x14ac:dyDescent="0.25">
      <c r="A895" t="s">
        <v>25</v>
      </c>
      <c r="B895" t="s">
        <v>34</v>
      </c>
      <c r="C895" s="37">
        <v>0</v>
      </c>
      <c r="D895" s="38">
        <v>2010</v>
      </c>
    </row>
    <row r="896" spans="1:4" x14ac:dyDescent="0.25">
      <c r="A896" t="s">
        <v>25</v>
      </c>
      <c r="B896" t="s">
        <v>35</v>
      </c>
      <c r="C896" s="37">
        <v>858</v>
      </c>
      <c r="D896" s="38">
        <v>2010</v>
      </c>
    </row>
    <row r="897" spans="1:4" x14ac:dyDescent="0.25">
      <c r="A897" t="s">
        <v>25</v>
      </c>
      <c r="B897" t="s">
        <v>36</v>
      </c>
      <c r="C897" s="37">
        <v>76</v>
      </c>
      <c r="D897" s="38">
        <v>2010</v>
      </c>
    </row>
    <row r="898" spans="1:4" x14ac:dyDescent="0.25">
      <c r="A898" t="s">
        <v>25</v>
      </c>
      <c r="B898" t="s">
        <v>37</v>
      </c>
      <c r="C898" s="37">
        <v>0</v>
      </c>
      <c r="D898" s="38">
        <v>2010</v>
      </c>
    </row>
    <row r="899" spans="1:4" x14ac:dyDescent="0.25">
      <c r="A899" t="s">
        <v>25</v>
      </c>
      <c r="B899" t="s">
        <v>38</v>
      </c>
      <c r="C899" s="37">
        <v>1147</v>
      </c>
      <c r="D899" s="38">
        <v>2010</v>
      </c>
    </row>
    <row r="900" spans="1:4" x14ac:dyDescent="0.25">
      <c r="A900" t="s">
        <v>25</v>
      </c>
      <c r="B900" t="s">
        <v>39</v>
      </c>
      <c r="C900" s="37">
        <v>122</v>
      </c>
      <c r="D900" s="38">
        <v>2010</v>
      </c>
    </row>
    <row r="901" spans="1:4" x14ac:dyDescent="0.25">
      <c r="A901" t="s">
        <v>25</v>
      </c>
      <c r="B901" t="s">
        <v>40</v>
      </c>
      <c r="C901" s="37">
        <v>2057</v>
      </c>
      <c r="D901" s="38">
        <v>2010</v>
      </c>
    </row>
    <row r="902" spans="1:4" x14ac:dyDescent="0.25">
      <c r="A902" t="s">
        <v>25</v>
      </c>
      <c r="B902" t="s">
        <v>41</v>
      </c>
      <c r="C902" s="37">
        <v>3758</v>
      </c>
      <c r="D902" s="38">
        <v>2010</v>
      </c>
    </row>
    <row r="903" spans="1:4" x14ac:dyDescent="0.25">
      <c r="A903" t="s">
        <v>25</v>
      </c>
      <c r="B903" t="s">
        <v>42</v>
      </c>
      <c r="C903" s="37">
        <v>0</v>
      </c>
      <c r="D903" s="38">
        <v>2010</v>
      </c>
    </row>
    <row r="904" spans="1:4" x14ac:dyDescent="0.25">
      <c r="A904" t="s">
        <v>25</v>
      </c>
      <c r="B904" t="s">
        <v>43</v>
      </c>
      <c r="C904" s="37">
        <v>15598</v>
      </c>
      <c r="D904" s="38">
        <v>2010</v>
      </c>
    </row>
    <row r="905" spans="1:4" x14ac:dyDescent="0.25">
      <c r="A905" t="s">
        <v>25</v>
      </c>
      <c r="B905" t="s">
        <v>44</v>
      </c>
      <c r="C905" s="37">
        <v>1153</v>
      </c>
      <c r="D905" s="38">
        <v>2010</v>
      </c>
    </row>
    <row r="906" spans="1:4" x14ac:dyDescent="0.25">
      <c r="A906" t="s">
        <v>25</v>
      </c>
      <c r="B906" t="s">
        <v>45</v>
      </c>
      <c r="C906" s="37">
        <v>181</v>
      </c>
      <c r="D906" s="38">
        <v>2010</v>
      </c>
    </row>
    <row r="907" spans="1:4" x14ac:dyDescent="0.25">
      <c r="A907" t="s">
        <v>25</v>
      </c>
      <c r="B907" t="s">
        <v>46</v>
      </c>
      <c r="C907" s="37">
        <v>2618</v>
      </c>
      <c r="D907" s="38">
        <v>2010</v>
      </c>
    </row>
    <row r="908" spans="1:4" x14ac:dyDescent="0.25">
      <c r="A908" t="s">
        <v>25</v>
      </c>
      <c r="B908" t="s">
        <v>47</v>
      </c>
      <c r="C908" s="37">
        <v>289</v>
      </c>
      <c r="D908" s="38">
        <v>2010</v>
      </c>
    </row>
    <row r="909" spans="1:4" x14ac:dyDescent="0.25">
      <c r="A909" t="s">
        <v>25</v>
      </c>
      <c r="B909" t="s">
        <v>48</v>
      </c>
      <c r="C909" s="37">
        <v>1286</v>
      </c>
      <c r="D909" s="38">
        <v>2010</v>
      </c>
    </row>
    <row r="910" spans="1:4" x14ac:dyDescent="0.25">
      <c r="A910" t="s">
        <v>25</v>
      </c>
      <c r="B910" t="s">
        <v>49</v>
      </c>
      <c r="C910" s="37">
        <v>163</v>
      </c>
      <c r="D910" s="38">
        <v>2010</v>
      </c>
    </row>
    <row r="911" spans="1:4" x14ac:dyDescent="0.25">
      <c r="A911" t="s">
        <v>25</v>
      </c>
      <c r="B911" t="s">
        <v>50</v>
      </c>
      <c r="C911" s="37">
        <v>11153</v>
      </c>
      <c r="D911" s="38">
        <v>2010</v>
      </c>
    </row>
    <row r="912" spans="1:4" x14ac:dyDescent="0.25">
      <c r="A912" t="s">
        <v>25</v>
      </c>
      <c r="B912" t="s">
        <v>51</v>
      </c>
      <c r="C912" s="37">
        <v>5758</v>
      </c>
      <c r="D912" s="38">
        <v>2010</v>
      </c>
    </row>
    <row r="913" spans="1:4" x14ac:dyDescent="0.25">
      <c r="A913" t="s">
        <v>25</v>
      </c>
      <c r="B913" t="s">
        <v>52</v>
      </c>
      <c r="C913" s="37">
        <v>905</v>
      </c>
      <c r="D913" s="38">
        <v>2010</v>
      </c>
    </row>
    <row r="914" spans="1:4" x14ac:dyDescent="0.25">
      <c r="A914" t="s">
        <v>25</v>
      </c>
      <c r="B914" t="s">
        <v>53</v>
      </c>
      <c r="C914" s="37">
        <v>525</v>
      </c>
      <c r="D914" s="38">
        <v>2010</v>
      </c>
    </row>
    <row r="915" spans="1:4" x14ac:dyDescent="0.25">
      <c r="A915" t="s">
        <v>25</v>
      </c>
      <c r="B915" t="s">
        <v>54</v>
      </c>
      <c r="C915" s="37">
        <v>3671</v>
      </c>
      <c r="D915" s="38">
        <v>2010</v>
      </c>
    </row>
    <row r="916" spans="1:4" x14ac:dyDescent="0.25">
      <c r="A916" t="s">
        <v>25</v>
      </c>
      <c r="B916" t="s">
        <v>55</v>
      </c>
      <c r="C916" s="37">
        <v>716</v>
      </c>
      <c r="D916" s="38">
        <v>2010</v>
      </c>
    </row>
    <row r="917" spans="1:4" x14ac:dyDescent="0.25">
      <c r="A917" t="s">
        <v>25</v>
      </c>
      <c r="B917" t="s">
        <v>56</v>
      </c>
      <c r="C917" s="37">
        <v>2297</v>
      </c>
      <c r="D917" s="38">
        <v>2010</v>
      </c>
    </row>
    <row r="918" spans="1:4" x14ac:dyDescent="0.25">
      <c r="A918" t="s">
        <v>25</v>
      </c>
      <c r="B918" t="s">
        <v>57</v>
      </c>
      <c r="C918" s="37">
        <v>1993</v>
      </c>
      <c r="D918" s="38">
        <v>2010</v>
      </c>
    </row>
    <row r="919" spans="1:4" x14ac:dyDescent="0.25">
      <c r="A919" t="s">
        <v>25</v>
      </c>
      <c r="B919" t="s">
        <v>58</v>
      </c>
      <c r="C919" s="37">
        <v>292</v>
      </c>
      <c r="D919" s="38">
        <v>2010</v>
      </c>
    </row>
    <row r="920" spans="1:4" x14ac:dyDescent="0.25">
      <c r="A920" t="s">
        <v>26</v>
      </c>
      <c r="B920" t="s">
        <v>8</v>
      </c>
      <c r="C920" s="37">
        <v>5740</v>
      </c>
      <c r="D920" s="38">
        <v>2010</v>
      </c>
    </row>
    <row r="921" spans="1:4" x14ac:dyDescent="0.25">
      <c r="A921" t="s">
        <v>26</v>
      </c>
      <c r="B921" t="s">
        <v>9</v>
      </c>
      <c r="C921" s="37">
        <v>1504</v>
      </c>
      <c r="D921" s="38">
        <v>2010</v>
      </c>
    </row>
    <row r="922" spans="1:4" x14ac:dyDescent="0.25">
      <c r="A922" t="s">
        <v>26</v>
      </c>
      <c r="B922" t="s">
        <v>10</v>
      </c>
      <c r="C922" s="37">
        <v>1960</v>
      </c>
      <c r="D922" s="38">
        <v>2010</v>
      </c>
    </row>
    <row r="923" spans="1:4" x14ac:dyDescent="0.25">
      <c r="A923" t="s">
        <v>26</v>
      </c>
      <c r="B923" t="s">
        <v>11</v>
      </c>
      <c r="C923" s="37">
        <v>2382</v>
      </c>
      <c r="D923" s="38">
        <v>2010</v>
      </c>
    </row>
    <row r="924" spans="1:4" x14ac:dyDescent="0.25">
      <c r="A924" t="s">
        <v>26</v>
      </c>
      <c r="B924" t="s">
        <v>12</v>
      </c>
      <c r="C924" s="37">
        <v>5751</v>
      </c>
      <c r="D924" s="38">
        <v>2010</v>
      </c>
    </row>
    <row r="925" spans="1:4" x14ac:dyDescent="0.25">
      <c r="A925" t="s">
        <v>26</v>
      </c>
      <c r="B925" t="s">
        <v>13</v>
      </c>
      <c r="C925" s="37">
        <v>1215</v>
      </c>
      <c r="D925" s="38">
        <v>2010</v>
      </c>
    </row>
    <row r="926" spans="1:4" x14ac:dyDescent="0.25">
      <c r="A926" t="s">
        <v>26</v>
      </c>
      <c r="B926" t="s">
        <v>14</v>
      </c>
      <c r="C926" s="37">
        <v>89</v>
      </c>
      <c r="D926" s="38">
        <v>2010</v>
      </c>
    </row>
    <row r="927" spans="1:4" x14ac:dyDescent="0.25">
      <c r="A927" t="s">
        <v>26</v>
      </c>
      <c r="B927" t="s">
        <v>15</v>
      </c>
      <c r="C927" s="37">
        <v>0</v>
      </c>
      <c r="D927" s="38">
        <v>2010</v>
      </c>
    </row>
    <row r="928" spans="1:4" x14ac:dyDescent="0.25">
      <c r="A928" t="s">
        <v>26</v>
      </c>
      <c r="B928" t="s">
        <v>16</v>
      </c>
      <c r="C928" s="37">
        <v>264</v>
      </c>
      <c r="D928" s="38">
        <v>2010</v>
      </c>
    </row>
    <row r="929" spans="1:4" x14ac:dyDescent="0.25">
      <c r="A929" t="s">
        <v>26</v>
      </c>
      <c r="B929" t="s">
        <v>17</v>
      </c>
      <c r="C929" s="37">
        <v>9394</v>
      </c>
      <c r="D929" s="38">
        <v>2010</v>
      </c>
    </row>
    <row r="930" spans="1:4" x14ac:dyDescent="0.25">
      <c r="A930" t="s">
        <v>26</v>
      </c>
      <c r="B930" t="s">
        <v>18</v>
      </c>
      <c r="C930" s="37">
        <v>5766</v>
      </c>
      <c r="D930" s="38">
        <v>2010</v>
      </c>
    </row>
    <row r="931" spans="1:4" x14ac:dyDescent="0.25">
      <c r="A931" t="s">
        <v>26</v>
      </c>
      <c r="B931" t="s">
        <v>19</v>
      </c>
      <c r="C931" s="37">
        <v>342</v>
      </c>
      <c r="D931" s="38">
        <v>2010</v>
      </c>
    </row>
    <row r="932" spans="1:4" x14ac:dyDescent="0.25">
      <c r="A932" t="s">
        <v>26</v>
      </c>
      <c r="B932" t="s">
        <v>20</v>
      </c>
      <c r="C932" s="37">
        <v>202</v>
      </c>
      <c r="D932" s="38">
        <v>2010</v>
      </c>
    </row>
    <row r="933" spans="1:4" x14ac:dyDescent="0.25">
      <c r="A933" t="s">
        <v>26</v>
      </c>
      <c r="B933" t="s">
        <v>21</v>
      </c>
      <c r="C933" s="37">
        <v>2131</v>
      </c>
      <c r="D933" s="38">
        <v>2010</v>
      </c>
    </row>
    <row r="934" spans="1:4" x14ac:dyDescent="0.25">
      <c r="A934" t="s">
        <v>26</v>
      </c>
      <c r="B934" t="s">
        <v>22</v>
      </c>
      <c r="C934" s="37">
        <v>948</v>
      </c>
      <c r="D934" s="38">
        <v>2010</v>
      </c>
    </row>
    <row r="935" spans="1:4" x14ac:dyDescent="0.25">
      <c r="A935" t="s">
        <v>26</v>
      </c>
      <c r="B935" t="s">
        <v>23</v>
      </c>
      <c r="C935" s="37">
        <v>625</v>
      </c>
      <c r="D935" s="38">
        <v>2010</v>
      </c>
    </row>
    <row r="936" spans="1:4" x14ac:dyDescent="0.25">
      <c r="A936" t="s">
        <v>26</v>
      </c>
      <c r="B936" t="s">
        <v>24</v>
      </c>
      <c r="C936" s="37">
        <v>706</v>
      </c>
      <c r="D936" s="38">
        <v>2010</v>
      </c>
    </row>
    <row r="937" spans="1:4" x14ac:dyDescent="0.25">
      <c r="A937" t="s">
        <v>26</v>
      </c>
      <c r="B937" t="s">
        <v>25</v>
      </c>
      <c r="C937" s="37">
        <v>1656</v>
      </c>
      <c r="D937" s="38">
        <v>2010</v>
      </c>
    </row>
    <row r="938" spans="1:4" x14ac:dyDescent="0.25">
      <c r="A938" t="s">
        <v>26</v>
      </c>
      <c r="B938" t="s">
        <v>26</v>
      </c>
      <c r="C938" s="37" t="s">
        <v>60</v>
      </c>
      <c r="D938" s="38">
        <v>2010</v>
      </c>
    </row>
    <row r="939" spans="1:4" x14ac:dyDescent="0.25">
      <c r="A939" t="s">
        <v>26</v>
      </c>
      <c r="B939" t="s">
        <v>27</v>
      </c>
      <c r="C939" s="37">
        <v>162</v>
      </c>
      <c r="D939" s="38">
        <v>2010</v>
      </c>
    </row>
    <row r="940" spans="1:4" x14ac:dyDescent="0.25">
      <c r="A940" t="s">
        <v>26</v>
      </c>
      <c r="B940" t="s">
        <v>28</v>
      </c>
      <c r="C940" s="37">
        <v>963</v>
      </c>
      <c r="D940" s="38">
        <v>2010</v>
      </c>
    </row>
    <row r="941" spans="1:4" x14ac:dyDescent="0.25">
      <c r="A941" t="s">
        <v>26</v>
      </c>
      <c r="B941" t="s">
        <v>29</v>
      </c>
      <c r="C941" s="37">
        <v>995</v>
      </c>
      <c r="D941" s="38">
        <v>2010</v>
      </c>
    </row>
    <row r="942" spans="1:4" x14ac:dyDescent="0.25">
      <c r="A942" t="s">
        <v>26</v>
      </c>
      <c r="B942" t="s">
        <v>30</v>
      </c>
      <c r="C942" s="37">
        <v>1301</v>
      </c>
      <c r="D942" s="38">
        <v>2010</v>
      </c>
    </row>
    <row r="943" spans="1:4" x14ac:dyDescent="0.25">
      <c r="A943" t="s">
        <v>26</v>
      </c>
      <c r="B943" t="s">
        <v>31</v>
      </c>
      <c r="C943" s="37">
        <v>569</v>
      </c>
      <c r="D943" s="38">
        <v>2010</v>
      </c>
    </row>
    <row r="944" spans="1:4" x14ac:dyDescent="0.25">
      <c r="A944" t="s">
        <v>26</v>
      </c>
      <c r="B944" t="s">
        <v>32</v>
      </c>
      <c r="C944" s="37">
        <v>7032</v>
      </c>
      <c r="D944" s="38">
        <v>2010</v>
      </c>
    </row>
    <row r="945" spans="1:4" x14ac:dyDescent="0.25">
      <c r="A945" t="s">
        <v>26</v>
      </c>
      <c r="B945" t="s">
        <v>33</v>
      </c>
      <c r="C945" s="37">
        <v>2852</v>
      </c>
      <c r="D945" s="38">
        <v>2010</v>
      </c>
    </row>
    <row r="946" spans="1:4" x14ac:dyDescent="0.25">
      <c r="A946" t="s">
        <v>26</v>
      </c>
      <c r="B946" t="s">
        <v>34</v>
      </c>
      <c r="C946" s="37">
        <v>40</v>
      </c>
      <c r="D946" s="38">
        <v>2010</v>
      </c>
    </row>
    <row r="947" spans="1:4" x14ac:dyDescent="0.25">
      <c r="A947" t="s">
        <v>26</v>
      </c>
      <c r="B947" t="s">
        <v>35</v>
      </c>
      <c r="C947" s="37">
        <v>119</v>
      </c>
      <c r="D947" s="38">
        <v>2010</v>
      </c>
    </row>
    <row r="948" spans="1:4" x14ac:dyDescent="0.25">
      <c r="A948" t="s">
        <v>26</v>
      </c>
      <c r="B948" t="s">
        <v>36</v>
      </c>
      <c r="C948" s="37">
        <v>1552</v>
      </c>
      <c r="D948" s="38">
        <v>2010</v>
      </c>
    </row>
    <row r="949" spans="1:4" x14ac:dyDescent="0.25">
      <c r="A949" t="s">
        <v>26</v>
      </c>
      <c r="B949" t="s">
        <v>37</v>
      </c>
      <c r="C949" s="37">
        <v>462</v>
      </c>
      <c r="D949" s="38">
        <v>2010</v>
      </c>
    </row>
    <row r="950" spans="1:4" x14ac:dyDescent="0.25">
      <c r="A950" t="s">
        <v>26</v>
      </c>
      <c r="B950" t="s">
        <v>38</v>
      </c>
      <c r="C950" s="37">
        <v>171</v>
      </c>
      <c r="D950" s="38">
        <v>2010</v>
      </c>
    </row>
    <row r="951" spans="1:4" x14ac:dyDescent="0.25">
      <c r="A951" t="s">
        <v>26</v>
      </c>
      <c r="B951" t="s">
        <v>39</v>
      </c>
      <c r="C951" s="37">
        <v>294</v>
      </c>
      <c r="D951" s="38">
        <v>2010</v>
      </c>
    </row>
    <row r="952" spans="1:4" x14ac:dyDescent="0.25">
      <c r="A952" t="s">
        <v>26</v>
      </c>
      <c r="B952" t="s">
        <v>40</v>
      </c>
      <c r="C952" s="37">
        <v>2161</v>
      </c>
      <c r="D952" s="38">
        <v>2010</v>
      </c>
    </row>
    <row r="953" spans="1:4" x14ac:dyDescent="0.25">
      <c r="A953" t="s">
        <v>26</v>
      </c>
      <c r="B953" t="s">
        <v>41</v>
      </c>
      <c r="C953" s="37">
        <v>1443</v>
      </c>
      <c r="D953" s="38">
        <v>2010</v>
      </c>
    </row>
    <row r="954" spans="1:4" x14ac:dyDescent="0.25">
      <c r="A954" t="s">
        <v>26</v>
      </c>
      <c r="B954" t="s">
        <v>42</v>
      </c>
      <c r="C954" s="37">
        <v>438</v>
      </c>
      <c r="D954" s="38">
        <v>2010</v>
      </c>
    </row>
    <row r="955" spans="1:4" x14ac:dyDescent="0.25">
      <c r="A955" t="s">
        <v>26</v>
      </c>
      <c r="B955" t="s">
        <v>43</v>
      </c>
      <c r="C955" s="37">
        <v>1100</v>
      </c>
      <c r="D955" s="38">
        <v>2010</v>
      </c>
    </row>
    <row r="956" spans="1:4" x14ac:dyDescent="0.25">
      <c r="A956" t="s">
        <v>26</v>
      </c>
      <c r="B956" t="s">
        <v>44</v>
      </c>
      <c r="C956" s="37">
        <v>1074</v>
      </c>
      <c r="D956" s="38">
        <v>2010</v>
      </c>
    </row>
    <row r="957" spans="1:4" x14ac:dyDescent="0.25">
      <c r="A957" t="s">
        <v>26</v>
      </c>
      <c r="B957" t="s">
        <v>45</v>
      </c>
      <c r="C957" s="37">
        <v>281</v>
      </c>
      <c r="D957" s="38">
        <v>2010</v>
      </c>
    </row>
    <row r="958" spans="1:4" x14ac:dyDescent="0.25">
      <c r="A958" t="s">
        <v>26</v>
      </c>
      <c r="B958" t="s">
        <v>46</v>
      </c>
      <c r="C958" s="37">
        <v>1350</v>
      </c>
      <c r="D958" s="38">
        <v>2010</v>
      </c>
    </row>
    <row r="959" spans="1:4" x14ac:dyDescent="0.25">
      <c r="A959" t="s">
        <v>26</v>
      </c>
      <c r="B959" t="s">
        <v>47</v>
      </c>
      <c r="C959" s="37">
        <v>0</v>
      </c>
      <c r="D959" s="38">
        <v>2010</v>
      </c>
    </row>
    <row r="960" spans="1:4" x14ac:dyDescent="0.25">
      <c r="A960" t="s">
        <v>26</v>
      </c>
      <c r="B960" t="s">
        <v>48</v>
      </c>
      <c r="C960" s="37">
        <v>1130</v>
      </c>
      <c r="D960" s="38">
        <v>2010</v>
      </c>
    </row>
    <row r="961" spans="1:4" x14ac:dyDescent="0.25">
      <c r="A961" t="s">
        <v>26</v>
      </c>
      <c r="B961" t="s">
        <v>49</v>
      </c>
      <c r="C961" s="37">
        <v>0</v>
      </c>
      <c r="D961" s="38">
        <v>2010</v>
      </c>
    </row>
    <row r="962" spans="1:4" x14ac:dyDescent="0.25">
      <c r="A962" t="s">
        <v>26</v>
      </c>
      <c r="B962" t="s">
        <v>50</v>
      </c>
      <c r="C962" s="37">
        <v>1853</v>
      </c>
      <c r="D962" s="38">
        <v>2010</v>
      </c>
    </row>
    <row r="963" spans="1:4" x14ac:dyDescent="0.25">
      <c r="A963" t="s">
        <v>26</v>
      </c>
      <c r="B963" t="s">
        <v>51</v>
      </c>
      <c r="C963" s="37">
        <v>26134</v>
      </c>
      <c r="D963" s="38">
        <v>2010</v>
      </c>
    </row>
    <row r="964" spans="1:4" x14ac:dyDescent="0.25">
      <c r="A964" t="s">
        <v>26</v>
      </c>
      <c r="B964" t="s">
        <v>52</v>
      </c>
      <c r="C964" s="37">
        <v>473</v>
      </c>
      <c r="D964" s="38">
        <v>2010</v>
      </c>
    </row>
    <row r="965" spans="1:4" x14ac:dyDescent="0.25">
      <c r="A965" t="s">
        <v>26</v>
      </c>
      <c r="B965" t="s">
        <v>53</v>
      </c>
      <c r="C965" s="37">
        <v>0</v>
      </c>
      <c r="D965" s="38">
        <v>2010</v>
      </c>
    </row>
    <row r="966" spans="1:4" x14ac:dyDescent="0.25">
      <c r="A966" t="s">
        <v>26</v>
      </c>
      <c r="B966" t="s">
        <v>54</v>
      </c>
      <c r="C966" s="37">
        <v>1278</v>
      </c>
      <c r="D966" s="38">
        <v>2010</v>
      </c>
    </row>
    <row r="967" spans="1:4" x14ac:dyDescent="0.25">
      <c r="A967" t="s">
        <v>26</v>
      </c>
      <c r="B967" t="s">
        <v>55</v>
      </c>
      <c r="C967" s="37">
        <v>1509</v>
      </c>
      <c r="D967" s="38">
        <v>2010</v>
      </c>
    </row>
    <row r="968" spans="1:4" x14ac:dyDescent="0.25">
      <c r="A968" t="s">
        <v>26</v>
      </c>
      <c r="B968" t="s">
        <v>56</v>
      </c>
      <c r="C968" s="37">
        <v>210</v>
      </c>
      <c r="D968" s="38">
        <v>2010</v>
      </c>
    </row>
    <row r="969" spans="1:4" x14ac:dyDescent="0.25">
      <c r="A969" t="s">
        <v>26</v>
      </c>
      <c r="B969" t="s">
        <v>57</v>
      </c>
      <c r="C969" s="37">
        <v>237</v>
      </c>
      <c r="D969" s="38">
        <v>2010</v>
      </c>
    </row>
    <row r="970" spans="1:4" x14ac:dyDescent="0.25">
      <c r="A970" t="s">
        <v>26</v>
      </c>
      <c r="B970" t="s">
        <v>58</v>
      </c>
      <c r="C970" s="37">
        <v>31</v>
      </c>
      <c r="D970" s="38">
        <v>2010</v>
      </c>
    </row>
    <row r="971" spans="1:4" x14ac:dyDescent="0.25">
      <c r="A971" t="s">
        <v>27</v>
      </c>
      <c r="B971" t="s">
        <v>8</v>
      </c>
      <c r="C971" s="37">
        <v>402</v>
      </c>
      <c r="D971" s="38">
        <v>2010</v>
      </c>
    </row>
    <row r="972" spans="1:4" x14ac:dyDescent="0.25">
      <c r="A972" t="s">
        <v>27</v>
      </c>
      <c r="B972" t="s">
        <v>9</v>
      </c>
      <c r="C972" s="37">
        <v>424</v>
      </c>
      <c r="D972" s="38">
        <v>2010</v>
      </c>
    </row>
    <row r="973" spans="1:4" x14ac:dyDescent="0.25">
      <c r="A973" t="s">
        <v>27</v>
      </c>
      <c r="B973" t="s">
        <v>10</v>
      </c>
      <c r="C973" s="37">
        <v>254</v>
      </c>
      <c r="D973" s="38">
        <v>2010</v>
      </c>
    </row>
    <row r="974" spans="1:4" x14ac:dyDescent="0.25">
      <c r="A974" t="s">
        <v>27</v>
      </c>
      <c r="B974" t="s">
        <v>11</v>
      </c>
      <c r="C974" s="37">
        <v>67</v>
      </c>
      <c r="D974" s="38">
        <v>2010</v>
      </c>
    </row>
    <row r="975" spans="1:4" x14ac:dyDescent="0.25">
      <c r="A975" t="s">
        <v>27</v>
      </c>
      <c r="B975" t="s">
        <v>12</v>
      </c>
      <c r="C975" s="37">
        <v>1066</v>
      </c>
      <c r="D975" s="38">
        <v>2010</v>
      </c>
    </row>
    <row r="976" spans="1:4" x14ac:dyDescent="0.25">
      <c r="A976" t="s">
        <v>27</v>
      </c>
      <c r="B976" t="s">
        <v>13</v>
      </c>
      <c r="C976" s="37">
        <v>478</v>
      </c>
      <c r="D976" s="38">
        <v>2010</v>
      </c>
    </row>
    <row r="977" spans="1:4" x14ac:dyDescent="0.25">
      <c r="A977" t="s">
        <v>27</v>
      </c>
      <c r="B977" t="s">
        <v>14</v>
      </c>
      <c r="C977" s="37">
        <v>1361</v>
      </c>
      <c r="D977" s="38">
        <v>2010</v>
      </c>
    </row>
    <row r="978" spans="1:4" x14ac:dyDescent="0.25">
      <c r="A978" t="s">
        <v>27</v>
      </c>
      <c r="B978" t="s">
        <v>15</v>
      </c>
      <c r="C978" s="37">
        <v>174</v>
      </c>
      <c r="D978" s="38">
        <v>2010</v>
      </c>
    </row>
    <row r="979" spans="1:4" x14ac:dyDescent="0.25">
      <c r="A979" t="s">
        <v>27</v>
      </c>
      <c r="B979" t="s">
        <v>16</v>
      </c>
      <c r="C979" s="37">
        <v>55</v>
      </c>
      <c r="D979" s="38">
        <v>2010</v>
      </c>
    </row>
    <row r="980" spans="1:4" x14ac:dyDescent="0.25">
      <c r="A980" t="s">
        <v>27</v>
      </c>
      <c r="B980" t="s">
        <v>17</v>
      </c>
      <c r="C980" s="37">
        <v>3025</v>
      </c>
      <c r="D980" s="38">
        <v>2010</v>
      </c>
    </row>
    <row r="981" spans="1:4" x14ac:dyDescent="0.25">
      <c r="A981" t="s">
        <v>27</v>
      </c>
      <c r="B981" t="s">
        <v>18</v>
      </c>
      <c r="C981" s="37">
        <v>844</v>
      </c>
      <c r="D981" s="38">
        <v>2010</v>
      </c>
    </row>
    <row r="982" spans="1:4" x14ac:dyDescent="0.25">
      <c r="A982" t="s">
        <v>27</v>
      </c>
      <c r="B982" t="s">
        <v>19</v>
      </c>
      <c r="C982" s="37">
        <v>62</v>
      </c>
      <c r="D982" s="38">
        <v>2010</v>
      </c>
    </row>
    <row r="983" spans="1:4" x14ac:dyDescent="0.25">
      <c r="A983" t="s">
        <v>27</v>
      </c>
      <c r="B983" t="s">
        <v>20</v>
      </c>
      <c r="C983" s="37">
        <v>0</v>
      </c>
      <c r="D983" s="38">
        <v>2010</v>
      </c>
    </row>
    <row r="984" spans="1:4" x14ac:dyDescent="0.25">
      <c r="A984" t="s">
        <v>27</v>
      </c>
      <c r="B984" t="s">
        <v>21</v>
      </c>
      <c r="C984" s="37">
        <v>311</v>
      </c>
      <c r="D984" s="38">
        <v>2010</v>
      </c>
    </row>
    <row r="985" spans="1:4" x14ac:dyDescent="0.25">
      <c r="A985" t="s">
        <v>27</v>
      </c>
      <c r="B985" t="s">
        <v>22</v>
      </c>
      <c r="C985" s="37">
        <v>259</v>
      </c>
      <c r="D985" s="38">
        <v>2010</v>
      </c>
    </row>
    <row r="986" spans="1:4" x14ac:dyDescent="0.25">
      <c r="A986" t="s">
        <v>27</v>
      </c>
      <c r="B986" t="s">
        <v>23</v>
      </c>
      <c r="C986" s="37">
        <v>337</v>
      </c>
      <c r="D986" s="38">
        <v>2010</v>
      </c>
    </row>
    <row r="987" spans="1:4" x14ac:dyDescent="0.25">
      <c r="A987" t="s">
        <v>27</v>
      </c>
      <c r="B987" t="s">
        <v>24</v>
      </c>
      <c r="C987" s="37">
        <v>56</v>
      </c>
      <c r="D987" s="38">
        <v>2010</v>
      </c>
    </row>
    <row r="988" spans="1:4" x14ac:dyDescent="0.25">
      <c r="A988" t="s">
        <v>27</v>
      </c>
      <c r="B988" t="s">
        <v>25</v>
      </c>
      <c r="C988" s="37">
        <v>484</v>
      </c>
      <c r="D988" s="38">
        <v>2010</v>
      </c>
    </row>
    <row r="989" spans="1:4" x14ac:dyDescent="0.25">
      <c r="A989" t="s">
        <v>27</v>
      </c>
      <c r="B989" t="s">
        <v>26</v>
      </c>
      <c r="C989" s="37">
        <v>115</v>
      </c>
      <c r="D989" s="38">
        <v>2010</v>
      </c>
    </row>
    <row r="990" spans="1:4" x14ac:dyDescent="0.25">
      <c r="A990" t="s">
        <v>27</v>
      </c>
      <c r="B990" t="s">
        <v>27</v>
      </c>
      <c r="C990" s="37" t="s">
        <v>60</v>
      </c>
      <c r="D990" s="38">
        <v>2010</v>
      </c>
    </row>
    <row r="991" spans="1:4" x14ac:dyDescent="0.25">
      <c r="A991" t="s">
        <v>27</v>
      </c>
      <c r="B991" t="s">
        <v>28</v>
      </c>
      <c r="C991" s="37">
        <v>243</v>
      </c>
      <c r="D991" s="38">
        <v>2010</v>
      </c>
    </row>
    <row r="992" spans="1:4" x14ac:dyDescent="0.25">
      <c r="A992" t="s">
        <v>27</v>
      </c>
      <c r="B992" t="s">
        <v>29</v>
      </c>
      <c r="C992" s="37">
        <v>3521</v>
      </c>
      <c r="D992" s="38">
        <v>2010</v>
      </c>
    </row>
    <row r="993" spans="1:4" x14ac:dyDescent="0.25">
      <c r="A993" t="s">
        <v>27</v>
      </c>
      <c r="B993" t="s">
        <v>30</v>
      </c>
      <c r="C993" s="37">
        <v>122</v>
      </c>
      <c r="D993" s="38">
        <v>2010</v>
      </c>
    </row>
    <row r="994" spans="1:4" x14ac:dyDescent="0.25">
      <c r="A994" t="s">
        <v>27</v>
      </c>
      <c r="B994" t="s">
        <v>31</v>
      </c>
      <c r="C994" s="37">
        <v>91</v>
      </c>
      <c r="D994" s="38">
        <v>2010</v>
      </c>
    </row>
    <row r="995" spans="1:4" x14ac:dyDescent="0.25">
      <c r="A995" t="s">
        <v>27</v>
      </c>
      <c r="B995" t="s">
        <v>32</v>
      </c>
      <c r="C995" s="37">
        <v>0</v>
      </c>
      <c r="D995" s="38">
        <v>2010</v>
      </c>
    </row>
    <row r="996" spans="1:4" x14ac:dyDescent="0.25">
      <c r="A996" t="s">
        <v>27</v>
      </c>
      <c r="B996" t="s">
        <v>33</v>
      </c>
      <c r="C996" s="37">
        <v>201</v>
      </c>
      <c r="D996" s="38">
        <v>2010</v>
      </c>
    </row>
    <row r="997" spans="1:4" x14ac:dyDescent="0.25">
      <c r="A997" t="s">
        <v>27</v>
      </c>
      <c r="B997" t="s">
        <v>34</v>
      </c>
      <c r="C997" s="37">
        <v>275</v>
      </c>
      <c r="D997" s="38">
        <v>2010</v>
      </c>
    </row>
    <row r="998" spans="1:4" x14ac:dyDescent="0.25">
      <c r="A998" t="s">
        <v>27</v>
      </c>
      <c r="B998" t="s">
        <v>35</v>
      </c>
      <c r="C998" s="37">
        <v>204</v>
      </c>
      <c r="D998" s="38">
        <v>2010</v>
      </c>
    </row>
    <row r="999" spans="1:4" x14ac:dyDescent="0.25">
      <c r="A999" t="s">
        <v>27</v>
      </c>
      <c r="B999" t="s">
        <v>36</v>
      </c>
      <c r="C999" s="37">
        <v>345</v>
      </c>
      <c r="D999" s="38">
        <v>2010</v>
      </c>
    </row>
    <row r="1000" spans="1:4" x14ac:dyDescent="0.25">
      <c r="A1000" t="s">
        <v>27</v>
      </c>
      <c r="B1000" t="s">
        <v>37</v>
      </c>
      <c r="C1000" s="37">
        <v>4058</v>
      </c>
      <c r="D1000" s="38">
        <v>2010</v>
      </c>
    </row>
    <row r="1001" spans="1:4" x14ac:dyDescent="0.25">
      <c r="A1001" t="s">
        <v>27</v>
      </c>
      <c r="B1001" t="s">
        <v>38</v>
      </c>
      <c r="C1001" s="37">
        <v>902</v>
      </c>
      <c r="D1001" s="38">
        <v>2010</v>
      </c>
    </row>
    <row r="1002" spans="1:4" x14ac:dyDescent="0.25">
      <c r="A1002" t="s">
        <v>27</v>
      </c>
      <c r="B1002" t="s">
        <v>39</v>
      </c>
      <c r="C1002" s="37">
        <v>234</v>
      </c>
      <c r="D1002" s="38">
        <v>2010</v>
      </c>
    </row>
    <row r="1003" spans="1:4" x14ac:dyDescent="0.25">
      <c r="A1003" t="s">
        <v>27</v>
      </c>
      <c r="B1003" t="s">
        <v>40</v>
      </c>
      <c r="C1003" s="37">
        <v>2339</v>
      </c>
      <c r="D1003" s="38">
        <v>2010</v>
      </c>
    </row>
    <row r="1004" spans="1:4" x14ac:dyDescent="0.25">
      <c r="A1004" t="s">
        <v>27</v>
      </c>
      <c r="B1004" t="s">
        <v>41</v>
      </c>
      <c r="C1004" s="37">
        <v>1001</v>
      </c>
      <c r="D1004" s="38">
        <v>2010</v>
      </c>
    </row>
    <row r="1005" spans="1:4" x14ac:dyDescent="0.25">
      <c r="A1005" t="s">
        <v>27</v>
      </c>
      <c r="B1005" t="s">
        <v>42</v>
      </c>
      <c r="C1005" s="37">
        <v>55</v>
      </c>
      <c r="D1005" s="38">
        <v>2010</v>
      </c>
    </row>
    <row r="1006" spans="1:4" x14ac:dyDescent="0.25">
      <c r="A1006" t="s">
        <v>27</v>
      </c>
      <c r="B1006" t="s">
        <v>43</v>
      </c>
      <c r="C1006" s="37">
        <v>315</v>
      </c>
      <c r="D1006" s="38">
        <v>2010</v>
      </c>
    </row>
    <row r="1007" spans="1:4" x14ac:dyDescent="0.25">
      <c r="A1007" t="s">
        <v>27</v>
      </c>
      <c r="B1007" t="s">
        <v>44</v>
      </c>
      <c r="C1007" s="37">
        <v>124</v>
      </c>
      <c r="D1007" s="38">
        <v>2010</v>
      </c>
    </row>
    <row r="1008" spans="1:4" x14ac:dyDescent="0.25">
      <c r="A1008" t="s">
        <v>27</v>
      </c>
      <c r="B1008" t="s">
        <v>45</v>
      </c>
      <c r="C1008" s="37">
        <v>0</v>
      </c>
      <c r="D1008" s="38">
        <v>2010</v>
      </c>
    </row>
    <row r="1009" spans="1:4" x14ac:dyDescent="0.25">
      <c r="A1009" t="s">
        <v>27</v>
      </c>
      <c r="B1009" t="s">
        <v>46</v>
      </c>
      <c r="C1009" s="37">
        <v>375</v>
      </c>
      <c r="D1009" s="38">
        <v>2010</v>
      </c>
    </row>
    <row r="1010" spans="1:4" x14ac:dyDescent="0.25">
      <c r="A1010" t="s">
        <v>27</v>
      </c>
      <c r="B1010" t="s">
        <v>47</v>
      </c>
      <c r="C1010" s="37">
        <v>379</v>
      </c>
      <c r="D1010" s="38">
        <v>2010</v>
      </c>
    </row>
    <row r="1011" spans="1:4" x14ac:dyDescent="0.25">
      <c r="A1011" t="s">
        <v>27</v>
      </c>
      <c r="B1011" t="s">
        <v>48</v>
      </c>
      <c r="C1011" s="37">
        <v>148</v>
      </c>
      <c r="D1011" s="38">
        <v>2010</v>
      </c>
    </row>
    <row r="1012" spans="1:4" x14ac:dyDescent="0.25">
      <c r="A1012" t="s">
        <v>27</v>
      </c>
      <c r="B1012" t="s">
        <v>49</v>
      </c>
      <c r="C1012" s="37">
        <v>0</v>
      </c>
      <c r="D1012" s="38">
        <v>2010</v>
      </c>
    </row>
    <row r="1013" spans="1:4" x14ac:dyDescent="0.25">
      <c r="A1013" t="s">
        <v>27</v>
      </c>
      <c r="B1013" t="s">
        <v>50</v>
      </c>
      <c r="C1013" s="37">
        <v>249</v>
      </c>
      <c r="D1013" s="38">
        <v>2010</v>
      </c>
    </row>
    <row r="1014" spans="1:4" x14ac:dyDescent="0.25">
      <c r="A1014" t="s">
        <v>27</v>
      </c>
      <c r="B1014" t="s">
        <v>51</v>
      </c>
      <c r="C1014" s="37">
        <v>458</v>
      </c>
      <c r="D1014" s="38">
        <v>2010</v>
      </c>
    </row>
    <row r="1015" spans="1:4" x14ac:dyDescent="0.25">
      <c r="A1015" t="s">
        <v>27</v>
      </c>
      <c r="B1015" t="s">
        <v>52</v>
      </c>
      <c r="C1015" s="37">
        <v>390</v>
      </c>
      <c r="D1015" s="38">
        <v>2010</v>
      </c>
    </row>
    <row r="1016" spans="1:4" x14ac:dyDescent="0.25">
      <c r="A1016" t="s">
        <v>27</v>
      </c>
      <c r="B1016" t="s">
        <v>53</v>
      </c>
      <c r="C1016" s="37">
        <v>420</v>
      </c>
      <c r="D1016" s="38">
        <v>2010</v>
      </c>
    </row>
    <row r="1017" spans="1:4" x14ac:dyDescent="0.25">
      <c r="A1017" t="s">
        <v>27</v>
      </c>
      <c r="B1017" t="s">
        <v>54</v>
      </c>
      <c r="C1017" s="37">
        <v>654</v>
      </c>
      <c r="D1017" s="38">
        <v>2010</v>
      </c>
    </row>
    <row r="1018" spans="1:4" x14ac:dyDescent="0.25">
      <c r="A1018" t="s">
        <v>27</v>
      </c>
      <c r="B1018" t="s">
        <v>55</v>
      </c>
      <c r="C1018" s="37">
        <v>381</v>
      </c>
      <c r="D1018" s="38">
        <v>2010</v>
      </c>
    </row>
    <row r="1019" spans="1:4" x14ac:dyDescent="0.25">
      <c r="A1019" t="s">
        <v>27</v>
      </c>
      <c r="B1019" t="s">
        <v>56</v>
      </c>
      <c r="C1019" s="37">
        <v>0</v>
      </c>
      <c r="D1019" s="38">
        <v>2010</v>
      </c>
    </row>
    <row r="1020" spans="1:4" x14ac:dyDescent="0.25">
      <c r="A1020" t="s">
        <v>27</v>
      </c>
      <c r="B1020" t="s">
        <v>57</v>
      </c>
      <c r="C1020" s="37">
        <v>0</v>
      </c>
      <c r="D1020" s="38">
        <v>2010</v>
      </c>
    </row>
    <row r="1021" spans="1:4" x14ac:dyDescent="0.25">
      <c r="A1021" t="s">
        <v>27</v>
      </c>
      <c r="B1021" t="s">
        <v>58</v>
      </c>
      <c r="C1021" s="37">
        <v>500</v>
      </c>
      <c r="D1021" s="38">
        <v>2010</v>
      </c>
    </row>
    <row r="1022" spans="1:4" x14ac:dyDescent="0.25">
      <c r="A1022" t="s">
        <v>28</v>
      </c>
      <c r="B1022" t="s">
        <v>8</v>
      </c>
      <c r="C1022" s="37">
        <v>1641</v>
      </c>
      <c r="D1022" s="38">
        <v>2010</v>
      </c>
    </row>
    <row r="1023" spans="1:4" x14ac:dyDescent="0.25">
      <c r="A1023" t="s">
        <v>28</v>
      </c>
      <c r="B1023" t="s">
        <v>9</v>
      </c>
      <c r="C1023" s="37">
        <v>2672</v>
      </c>
      <c r="D1023" s="38">
        <v>2010</v>
      </c>
    </row>
    <row r="1024" spans="1:4" x14ac:dyDescent="0.25">
      <c r="A1024" t="s">
        <v>28</v>
      </c>
      <c r="B1024" t="s">
        <v>10</v>
      </c>
      <c r="C1024" s="37">
        <v>1124</v>
      </c>
      <c r="D1024" s="38">
        <v>2010</v>
      </c>
    </row>
    <row r="1025" spans="1:4" x14ac:dyDescent="0.25">
      <c r="A1025" t="s">
        <v>28</v>
      </c>
      <c r="B1025" t="s">
        <v>11</v>
      </c>
      <c r="C1025" s="37">
        <v>273</v>
      </c>
      <c r="D1025" s="38">
        <v>2010</v>
      </c>
    </row>
    <row r="1026" spans="1:4" x14ac:dyDescent="0.25">
      <c r="A1026" t="s">
        <v>28</v>
      </c>
      <c r="B1026" t="s">
        <v>12</v>
      </c>
      <c r="C1026" s="37">
        <v>8206</v>
      </c>
      <c r="D1026" s="38">
        <v>2010</v>
      </c>
    </row>
    <row r="1027" spans="1:4" x14ac:dyDescent="0.25">
      <c r="A1027" t="s">
        <v>28</v>
      </c>
      <c r="B1027" t="s">
        <v>13</v>
      </c>
      <c r="C1027" s="37">
        <v>2501</v>
      </c>
      <c r="D1027" s="38">
        <v>2010</v>
      </c>
    </row>
    <row r="1028" spans="1:4" x14ac:dyDescent="0.25">
      <c r="A1028" t="s">
        <v>28</v>
      </c>
      <c r="B1028" t="s">
        <v>14</v>
      </c>
      <c r="C1028" s="37">
        <v>1603</v>
      </c>
      <c r="D1028" s="38">
        <v>2010</v>
      </c>
    </row>
    <row r="1029" spans="1:4" x14ac:dyDescent="0.25">
      <c r="A1029" t="s">
        <v>28</v>
      </c>
      <c r="B1029" t="s">
        <v>15</v>
      </c>
      <c r="C1029" s="37">
        <v>8340</v>
      </c>
      <c r="D1029" s="38">
        <v>2010</v>
      </c>
    </row>
    <row r="1030" spans="1:4" x14ac:dyDescent="0.25">
      <c r="A1030" t="s">
        <v>28</v>
      </c>
      <c r="B1030" t="s">
        <v>16</v>
      </c>
      <c r="C1030" s="37">
        <v>23202</v>
      </c>
      <c r="D1030" s="38">
        <v>2010</v>
      </c>
    </row>
    <row r="1031" spans="1:4" x14ac:dyDescent="0.25">
      <c r="A1031" t="s">
        <v>28</v>
      </c>
      <c r="B1031" t="s">
        <v>17</v>
      </c>
      <c r="C1031" s="37">
        <v>6564</v>
      </c>
      <c r="D1031" s="38">
        <v>2010</v>
      </c>
    </row>
    <row r="1032" spans="1:4" x14ac:dyDescent="0.25">
      <c r="A1032" t="s">
        <v>28</v>
      </c>
      <c r="B1032" t="s">
        <v>18</v>
      </c>
      <c r="C1032" s="37">
        <v>3454</v>
      </c>
      <c r="D1032" s="38">
        <v>2010</v>
      </c>
    </row>
    <row r="1033" spans="1:4" x14ac:dyDescent="0.25">
      <c r="A1033" t="s">
        <v>28</v>
      </c>
      <c r="B1033" t="s">
        <v>19</v>
      </c>
      <c r="C1033" s="37">
        <v>422</v>
      </c>
      <c r="D1033" s="38">
        <v>2010</v>
      </c>
    </row>
    <row r="1034" spans="1:4" x14ac:dyDescent="0.25">
      <c r="A1034" t="s">
        <v>28</v>
      </c>
      <c r="B1034" t="s">
        <v>20</v>
      </c>
      <c r="C1034" s="37">
        <v>357</v>
      </c>
      <c r="D1034" s="38">
        <v>2010</v>
      </c>
    </row>
    <row r="1035" spans="1:4" x14ac:dyDescent="0.25">
      <c r="A1035" t="s">
        <v>28</v>
      </c>
      <c r="B1035" t="s">
        <v>21</v>
      </c>
      <c r="C1035" s="37">
        <v>3300</v>
      </c>
      <c r="D1035" s="38">
        <v>2010</v>
      </c>
    </row>
    <row r="1036" spans="1:4" x14ac:dyDescent="0.25">
      <c r="A1036" t="s">
        <v>28</v>
      </c>
      <c r="B1036" t="s">
        <v>22</v>
      </c>
      <c r="C1036" s="37">
        <v>431</v>
      </c>
      <c r="D1036" s="38">
        <v>2010</v>
      </c>
    </row>
    <row r="1037" spans="1:4" x14ac:dyDescent="0.25">
      <c r="A1037" t="s">
        <v>28</v>
      </c>
      <c r="B1037" t="s">
        <v>23</v>
      </c>
      <c r="C1037" s="37">
        <v>160</v>
      </c>
      <c r="D1037" s="38">
        <v>2010</v>
      </c>
    </row>
    <row r="1038" spans="1:4" x14ac:dyDescent="0.25">
      <c r="A1038" t="s">
        <v>28</v>
      </c>
      <c r="B1038" t="s">
        <v>24</v>
      </c>
      <c r="C1038" s="37">
        <v>781</v>
      </c>
      <c r="D1038" s="38">
        <v>2010</v>
      </c>
    </row>
    <row r="1039" spans="1:4" x14ac:dyDescent="0.25">
      <c r="A1039" t="s">
        <v>28</v>
      </c>
      <c r="B1039" t="s">
        <v>25</v>
      </c>
      <c r="C1039" s="37">
        <v>396</v>
      </c>
      <c r="D1039" s="38">
        <v>2010</v>
      </c>
    </row>
    <row r="1040" spans="1:4" x14ac:dyDescent="0.25">
      <c r="A1040" t="s">
        <v>28</v>
      </c>
      <c r="B1040" t="s">
        <v>26</v>
      </c>
      <c r="C1040" s="37">
        <v>1376</v>
      </c>
      <c r="D1040" s="38">
        <v>2010</v>
      </c>
    </row>
    <row r="1041" spans="1:4" x14ac:dyDescent="0.25">
      <c r="A1041" t="s">
        <v>28</v>
      </c>
      <c r="B1041" t="s">
        <v>27</v>
      </c>
      <c r="C1041" s="37">
        <v>53</v>
      </c>
      <c r="D1041" s="38">
        <v>2010</v>
      </c>
    </row>
    <row r="1042" spans="1:4" x14ac:dyDescent="0.25">
      <c r="A1042" t="s">
        <v>28</v>
      </c>
      <c r="B1042" t="s">
        <v>28</v>
      </c>
      <c r="C1042" s="37" t="s">
        <v>60</v>
      </c>
      <c r="D1042" s="38">
        <v>2010</v>
      </c>
    </row>
    <row r="1043" spans="1:4" x14ac:dyDescent="0.25">
      <c r="A1043" t="s">
        <v>28</v>
      </c>
      <c r="B1043" t="s">
        <v>29</v>
      </c>
      <c r="C1043" s="37">
        <v>1983</v>
      </c>
      <c r="D1043" s="38">
        <v>2010</v>
      </c>
    </row>
    <row r="1044" spans="1:4" x14ac:dyDescent="0.25">
      <c r="A1044" t="s">
        <v>28</v>
      </c>
      <c r="B1044" t="s">
        <v>30</v>
      </c>
      <c r="C1044" s="37">
        <v>3572</v>
      </c>
      <c r="D1044" s="38">
        <v>2010</v>
      </c>
    </row>
    <row r="1045" spans="1:4" x14ac:dyDescent="0.25">
      <c r="A1045" t="s">
        <v>28</v>
      </c>
      <c r="B1045" t="s">
        <v>31</v>
      </c>
      <c r="C1045" s="37">
        <v>820</v>
      </c>
      <c r="D1045" s="38">
        <v>2010</v>
      </c>
    </row>
    <row r="1046" spans="1:4" x14ac:dyDescent="0.25">
      <c r="A1046" t="s">
        <v>28</v>
      </c>
      <c r="B1046" t="s">
        <v>32</v>
      </c>
      <c r="C1046" s="37">
        <v>403</v>
      </c>
      <c r="D1046" s="38">
        <v>2010</v>
      </c>
    </row>
    <row r="1047" spans="1:4" x14ac:dyDescent="0.25">
      <c r="A1047" t="s">
        <v>28</v>
      </c>
      <c r="B1047" t="s">
        <v>33</v>
      </c>
      <c r="C1047" s="37">
        <v>1147</v>
      </c>
      <c r="D1047" s="38">
        <v>2010</v>
      </c>
    </row>
    <row r="1048" spans="1:4" x14ac:dyDescent="0.25">
      <c r="A1048" t="s">
        <v>28</v>
      </c>
      <c r="B1048" t="s">
        <v>34</v>
      </c>
      <c r="C1048" s="37">
        <v>86</v>
      </c>
      <c r="D1048" s="38">
        <v>2010</v>
      </c>
    </row>
    <row r="1049" spans="1:4" x14ac:dyDescent="0.25">
      <c r="A1049" t="s">
        <v>28</v>
      </c>
      <c r="B1049" t="s">
        <v>35</v>
      </c>
      <c r="C1049" s="37">
        <v>54</v>
      </c>
      <c r="D1049" s="38">
        <v>2010</v>
      </c>
    </row>
    <row r="1050" spans="1:4" x14ac:dyDescent="0.25">
      <c r="A1050" t="s">
        <v>28</v>
      </c>
      <c r="B1050" t="s">
        <v>36</v>
      </c>
      <c r="C1050" s="37">
        <v>979</v>
      </c>
      <c r="D1050" s="38">
        <v>2010</v>
      </c>
    </row>
    <row r="1051" spans="1:4" x14ac:dyDescent="0.25">
      <c r="A1051" t="s">
        <v>28</v>
      </c>
      <c r="B1051" t="s">
        <v>37</v>
      </c>
      <c r="C1051" s="37">
        <v>1369</v>
      </c>
      <c r="D1051" s="38">
        <v>2010</v>
      </c>
    </row>
    <row r="1052" spans="1:4" x14ac:dyDescent="0.25">
      <c r="A1052" t="s">
        <v>28</v>
      </c>
      <c r="B1052" t="s">
        <v>38</v>
      </c>
      <c r="C1052" s="37">
        <v>9058</v>
      </c>
      <c r="D1052" s="38">
        <v>2010</v>
      </c>
    </row>
    <row r="1053" spans="1:4" x14ac:dyDescent="0.25">
      <c r="A1053" t="s">
        <v>28</v>
      </c>
      <c r="B1053" t="s">
        <v>39</v>
      </c>
      <c r="C1053" s="37">
        <v>238</v>
      </c>
      <c r="D1053" s="38">
        <v>2010</v>
      </c>
    </row>
    <row r="1054" spans="1:4" x14ac:dyDescent="0.25">
      <c r="A1054" t="s">
        <v>28</v>
      </c>
      <c r="B1054" t="s">
        <v>40</v>
      </c>
      <c r="C1054" s="37">
        <v>10736</v>
      </c>
      <c r="D1054" s="38">
        <v>2010</v>
      </c>
    </row>
    <row r="1055" spans="1:4" x14ac:dyDescent="0.25">
      <c r="A1055" t="s">
        <v>28</v>
      </c>
      <c r="B1055" t="s">
        <v>41</v>
      </c>
      <c r="C1055" s="37">
        <v>5787</v>
      </c>
      <c r="D1055" s="38">
        <v>2010</v>
      </c>
    </row>
    <row r="1056" spans="1:4" x14ac:dyDescent="0.25">
      <c r="A1056" t="s">
        <v>28</v>
      </c>
      <c r="B1056" t="s">
        <v>42</v>
      </c>
      <c r="C1056" s="37">
        <v>0</v>
      </c>
      <c r="D1056" s="38">
        <v>2010</v>
      </c>
    </row>
    <row r="1057" spans="1:4" x14ac:dyDescent="0.25">
      <c r="A1057" t="s">
        <v>28</v>
      </c>
      <c r="B1057" t="s">
        <v>43</v>
      </c>
      <c r="C1057" s="37">
        <v>3277</v>
      </c>
      <c r="D1057" s="38">
        <v>2010</v>
      </c>
    </row>
    <row r="1058" spans="1:4" x14ac:dyDescent="0.25">
      <c r="A1058" t="s">
        <v>28</v>
      </c>
      <c r="B1058" t="s">
        <v>44</v>
      </c>
      <c r="C1058" s="37">
        <v>607</v>
      </c>
      <c r="D1058" s="38">
        <v>2010</v>
      </c>
    </row>
    <row r="1059" spans="1:4" x14ac:dyDescent="0.25">
      <c r="A1059" t="s">
        <v>28</v>
      </c>
      <c r="B1059" t="s">
        <v>45</v>
      </c>
      <c r="C1059" s="37">
        <v>723</v>
      </c>
      <c r="D1059" s="38">
        <v>2010</v>
      </c>
    </row>
    <row r="1060" spans="1:4" x14ac:dyDescent="0.25">
      <c r="A1060" t="s">
        <v>28</v>
      </c>
      <c r="B1060" t="s">
        <v>46</v>
      </c>
      <c r="C1060" s="37">
        <v>13467</v>
      </c>
      <c r="D1060" s="38">
        <v>2010</v>
      </c>
    </row>
    <row r="1061" spans="1:4" x14ac:dyDescent="0.25">
      <c r="A1061" t="s">
        <v>28</v>
      </c>
      <c r="B1061" t="s">
        <v>47</v>
      </c>
      <c r="C1061" s="37">
        <v>782</v>
      </c>
      <c r="D1061" s="38">
        <v>2010</v>
      </c>
    </row>
    <row r="1062" spans="1:4" x14ac:dyDescent="0.25">
      <c r="A1062" t="s">
        <v>28</v>
      </c>
      <c r="B1062" t="s">
        <v>48</v>
      </c>
      <c r="C1062" s="37">
        <v>1710</v>
      </c>
      <c r="D1062" s="38">
        <v>2010</v>
      </c>
    </row>
    <row r="1063" spans="1:4" x14ac:dyDescent="0.25">
      <c r="A1063" t="s">
        <v>28</v>
      </c>
      <c r="B1063" t="s">
        <v>49</v>
      </c>
      <c r="C1063" s="37">
        <v>49</v>
      </c>
      <c r="D1063" s="38">
        <v>2010</v>
      </c>
    </row>
    <row r="1064" spans="1:4" x14ac:dyDescent="0.25">
      <c r="A1064" t="s">
        <v>28</v>
      </c>
      <c r="B1064" t="s">
        <v>50</v>
      </c>
      <c r="C1064" s="37">
        <v>2669</v>
      </c>
      <c r="D1064" s="38">
        <v>2010</v>
      </c>
    </row>
    <row r="1065" spans="1:4" x14ac:dyDescent="0.25">
      <c r="A1065" t="s">
        <v>28</v>
      </c>
      <c r="B1065" t="s">
        <v>51</v>
      </c>
      <c r="C1065" s="37">
        <v>5883</v>
      </c>
      <c r="D1065" s="38">
        <v>2010</v>
      </c>
    </row>
    <row r="1066" spans="1:4" x14ac:dyDescent="0.25">
      <c r="A1066" t="s">
        <v>28</v>
      </c>
      <c r="B1066" t="s">
        <v>52</v>
      </c>
      <c r="C1066" s="37">
        <v>655</v>
      </c>
      <c r="D1066" s="38">
        <v>2010</v>
      </c>
    </row>
    <row r="1067" spans="1:4" x14ac:dyDescent="0.25">
      <c r="A1067" t="s">
        <v>28</v>
      </c>
      <c r="B1067" t="s">
        <v>53</v>
      </c>
      <c r="C1067" s="37">
        <v>350</v>
      </c>
      <c r="D1067" s="38">
        <v>2010</v>
      </c>
    </row>
    <row r="1068" spans="1:4" x14ac:dyDescent="0.25">
      <c r="A1068" t="s">
        <v>28</v>
      </c>
      <c r="B1068" t="s">
        <v>54</v>
      </c>
      <c r="C1068" s="37">
        <v>24765</v>
      </c>
      <c r="D1068" s="38">
        <v>2010</v>
      </c>
    </row>
    <row r="1069" spans="1:4" x14ac:dyDescent="0.25">
      <c r="A1069" t="s">
        <v>28</v>
      </c>
      <c r="B1069" t="s">
        <v>55</v>
      </c>
      <c r="C1069" s="37">
        <v>1542</v>
      </c>
      <c r="D1069" s="38">
        <v>2010</v>
      </c>
    </row>
    <row r="1070" spans="1:4" x14ac:dyDescent="0.25">
      <c r="A1070" t="s">
        <v>28</v>
      </c>
      <c r="B1070" t="s">
        <v>56</v>
      </c>
      <c r="C1070" s="37">
        <v>4363</v>
      </c>
      <c r="D1070" s="38">
        <v>2010</v>
      </c>
    </row>
    <row r="1071" spans="1:4" x14ac:dyDescent="0.25">
      <c r="A1071" t="s">
        <v>28</v>
      </c>
      <c r="B1071" t="s">
        <v>57</v>
      </c>
      <c r="C1071" s="37">
        <v>324</v>
      </c>
      <c r="D1071" s="38">
        <v>2010</v>
      </c>
    </row>
    <row r="1072" spans="1:4" x14ac:dyDescent="0.25">
      <c r="A1072" t="s">
        <v>28</v>
      </c>
      <c r="B1072" t="s">
        <v>58</v>
      </c>
      <c r="C1072" s="37">
        <v>230</v>
      </c>
      <c r="D1072" s="38">
        <v>2010</v>
      </c>
    </row>
    <row r="1073" spans="1:4" x14ac:dyDescent="0.25">
      <c r="A1073" t="s">
        <v>29</v>
      </c>
      <c r="B1073" t="s">
        <v>8</v>
      </c>
      <c r="C1073" s="37">
        <v>583</v>
      </c>
      <c r="D1073" s="38">
        <v>2010</v>
      </c>
    </row>
    <row r="1074" spans="1:4" x14ac:dyDescent="0.25">
      <c r="A1074" t="s">
        <v>29</v>
      </c>
      <c r="B1074" t="s">
        <v>9</v>
      </c>
      <c r="C1074" s="37">
        <v>1891</v>
      </c>
      <c r="D1074" s="38">
        <v>2010</v>
      </c>
    </row>
    <row r="1075" spans="1:4" x14ac:dyDescent="0.25">
      <c r="A1075" t="s">
        <v>29</v>
      </c>
      <c r="B1075" t="s">
        <v>10</v>
      </c>
      <c r="C1075" s="37">
        <v>1572</v>
      </c>
      <c r="D1075" s="38">
        <v>2010</v>
      </c>
    </row>
    <row r="1076" spans="1:4" x14ac:dyDescent="0.25">
      <c r="A1076" t="s">
        <v>29</v>
      </c>
      <c r="B1076" t="s">
        <v>11</v>
      </c>
      <c r="C1076" s="37">
        <v>206</v>
      </c>
      <c r="D1076" s="38">
        <v>2010</v>
      </c>
    </row>
    <row r="1077" spans="1:4" x14ac:dyDescent="0.25">
      <c r="A1077" t="s">
        <v>29</v>
      </c>
      <c r="B1077" t="s">
        <v>12</v>
      </c>
      <c r="C1077" s="37">
        <v>14971</v>
      </c>
      <c r="D1077" s="38">
        <v>2010</v>
      </c>
    </row>
    <row r="1078" spans="1:4" x14ac:dyDescent="0.25">
      <c r="A1078" t="s">
        <v>29</v>
      </c>
      <c r="B1078" t="s">
        <v>13</v>
      </c>
      <c r="C1078" s="37">
        <v>1051</v>
      </c>
      <c r="D1078" s="38">
        <v>2010</v>
      </c>
    </row>
    <row r="1079" spans="1:4" x14ac:dyDescent="0.25">
      <c r="A1079" t="s">
        <v>29</v>
      </c>
      <c r="B1079" t="s">
        <v>14</v>
      </c>
      <c r="C1079" s="37">
        <v>13270</v>
      </c>
      <c r="D1079" s="38">
        <v>2010</v>
      </c>
    </row>
    <row r="1080" spans="1:4" x14ac:dyDescent="0.25">
      <c r="A1080" t="s">
        <v>29</v>
      </c>
      <c r="B1080" t="s">
        <v>15</v>
      </c>
      <c r="C1080" s="37">
        <v>131</v>
      </c>
      <c r="D1080" s="38">
        <v>2010</v>
      </c>
    </row>
    <row r="1081" spans="1:4" x14ac:dyDescent="0.25">
      <c r="A1081" t="s">
        <v>29</v>
      </c>
      <c r="B1081" t="s">
        <v>16</v>
      </c>
      <c r="C1081" s="37">
        <v>1539</v>
      </c>
      <c r="D1081" s="38">
        <v>2010</v>
      </c>
    </row>
    <row r="1082" spans="1:4" x14ac:dyDescent="0.25">
      <c r="A1082" t="s">
        <v>29</v>
      </c>
      <c r="B1082" t="s">
        <v>17</v>
      </c>
      <c r="C1082" s="37">
        <v>11118</v>
      </c>
      <c r="D1082" s="38">
        <v>2010</v>
      </c>
    </row>
    <row r="1083" spans="1:4" x14ac:dyDescent="0.25">
      <c r="A1083" t="s">
        <v>29</v>
      </c>
      <c r="B1083" t="s">
        <v>18</v>
      </c>
      <c r="C1083" s="37">
        <v>1409</v>
      </c>
      <c r="D1083" s="38">
        <v>2010</v>
      </c>
    </row>
    <row r="1084" spans="1:4" x14ac:dyDescent="0.25">
      <c r="A1084" t="s">
        <v>29</v>
      </c>
      <c r="B1084" t="s">
        <v>19</v>
      </c>
      <c r="C1084" s="37">
        <v>682</v>
      </c>
      <c r="D1084" s="38">
        <v>2010</v>
      </c>
    </row>
    <row r="1085" spans="1:4" x14ac:dyDescent="0.25">
      <c r="A1085" t="s">
        <v>29</v>
      </c>
      <c r="B1085" t="s">
        <v>20</v>
      </c>
      <c r="C1085" s="37">
        <v>79</v>
      </c>
      <c r="D1085" s="38">
        <v>2010</v>
      </c>
    </row>
    <row r="1086" spans="1:4" x14ac:dyDescent="0.25">
      <c r="A1086" t="s">
        <v>29</v>
      </c>
      <c r="B1086" t="s">
        <v>21</v>
      </c>
      <c r="C1086" s="37">
        <v>2842</v>
      </c>
      <c r="D1086" s="38">
        <v>2010</v>
      </c>
    </row>
    <row r="1087" spans="1:4" x14ac:dyDescent="0.25">
      <c r="A1087" t="s">
        <v>29</v>
      </c>
      <c r="B1087" t="s">
        <v>22</v>
      </c>
      <c r="C1087" s="37">
        <v>1891</v>
      </c>
      <c r="D1087" s="38">
        <v>2010</v>
      </c>
    </row>
    <row r="1088" spans="1:4" x14ac:dyDescent="0.25">
      <c r="A1088" t="s">
        <v>29</v>
      </c>
      <c r="B1088" t="s">
        <v>23</v>
      </c>
      <c r="C1088" s="37">
        <v>307</v>
      </c>
      <c r="D1088" s="38">
        <v>2010</v>
      </c>
    </row>
    <row r="1089" spans="1:4" x14ac:dyDescent="0.25">
      <c r="A1089" t="s">
        <v>29</v>
      </c>
      <c r="B1089" t="s">
        <v>24</v>
      </c>
      <c r="C1089" s="37">
        <v>0</v>
      </c>
      <c r="D1089" s="38">
        <v>2010</v>
      </c>
    </row>
    <row r="1090" spans="1:4" x14ac:dyDescent="0.25">
      <c r="A1090" t="s">
        <v>29</v>
      </c>
      <c r="B1090" t="s">
        <v>25</v>
      </c>
      <c r="C1090" s="37">
        <v>340</v>
      </c>
      <c r="D1090" s="38">
        <v>2010</v>
      </c>
    </row>
    <row r="1091" spans="1:4" x14ac:dyDescent="0.25">
      <c r="A1091" t="s">
        <v>29</v>
      </c>
      <c r="B1091" t="s">
        <v>26</v>
      </c>
      <c r="C1091" s="37">
        <v>0</v>
      </c>
      <c r="D1091" s="38">
        <v>2010</v>
      </c>
    </row>
    <row r="1092" spans="1:4" x14ac:dyDescent="0.25">
      <c r="A1092" t="s">
        <v>29</v>
      </c>
      <c r="B1092" t="s">
        <v>27</v>
      </c>
      <c r="C1092" s="37">
        <v>4666</v>
      </c>
      <c r="D1092" s="38">
        <v>2010</v>
      </c>
    </row>
    <row r="1093" spans="1:4" x14ac:dyDescent="0.25">
      <c r="A1093" t="s">
        <v>29</v>
      </c>
      <c r="B1093" t="s">
        <v>28</v>
      </c>
      <c r="C1093" s="37">
        <v>3660</v>
      </c>
      <c r="D1093" s="38">
        <v>2010</v>
      </c>
    </row>
    <row r="1094" spans="1:4" x14ac:dyDescent="0.25">
      <c r="A1094" t="s">
        <v>29</v>
      </c>
      <c r="B1094" t="s">
        <v>29</v>
      </c>
      <c r="C1094" s="37" t="s">
        <v>60</v>
      </c>
      <c r="D1094" s="38">
        <v>2010</v>
      </c>
    </row>
    <row r="1095" spans="1:4" x14ac:dyDescent="0.25">
      <c r="A1095" t="s">
        <v>29</v>
      </c>
      <c r="B1095" t="s">
        <v>30</v>
      </c>
      <c r="C1095" s="37">
        <v>1624</v>
      </c>
      <c r="D1095" s="38">
        <v>2010</v>
      </c>
    </row>
    <row r="1096" spans="1:4" x14ac:dyDescent="0.25">
      <c r="A1096" t="s">
        <v>29</v>
      </c>
      <c r="B1096" t="s">
        <v>31</v>
      </c>
      <c r="C1096" s="37">
        <v>2185</v>
      </c>
      <c r="D1096" s="38">
        <v>2010</v>
      </c>
    </row>
    <row r="1097" spans="1:4" x14ac:dyDescent="0.25">
      <c r="A1097" t="s">
        <v>29</v>
      </c>
      <c r="B1097" t="s">
        <v>32</v>
      </c>
      <c r="C1097" s="37">
        <v>453</v>
      </c>
      <c r="D1097" s="38">
        <v>2010</v>
      </c>
    </row>
    <row r="1098" spans="1:4" x14ac:dyDescent="0.25">
      <c r="A1098" t="s">
        <v>29</v>
      </c>
      <c r="B1098" t="s">
        <v>33</v>
      </c>
      <c r="C1098" s="37">
        <v>1957</v>
      </c>
      <c r="D1098" s="38">
        <v>2010</v>
      </c>
    </row>
    <row r="1099" spans="1:4" x14ac:dyDescent="0.25">
      <c r="A1099" t="s">
        <v>29</v>
      </c>
      <c r="B1099" t="s">
        <v>34</v>
      </c>
      <c r="C1099" s="37">
        <v>388</v>
      </c>
      <c r="D1099" s="38">
        <v>2010</v>
      </c>
    </row>
    <row r="1100" spans="1:4" x14ac:dyDescent="0.25">
      <c r="A1100" t="s">
        <v>29</v>
      </c>
      <c r="B1100" t="s">
        <v>35</v>
      </c>
      <c r="C1100" s="37">
        <v>46</v>
      </c>
      <c r="D1100" s="38">
        <v>2010</v>
      </c>
    </row>
    <row r="1101" spans="1:4" x14ac:dyDescent="0.25">
      <c r="A1101" t="s">
        <v>29</v>
      </c>
      <c r="B1101" t="s">
        <v>36</v>
      </c>
      <c r="C1101" s="37">
        <v>792</v>
      </c>
      <c r="D1101" s="38">
        <v>2010</v>
      </c>
    </row>
    <row r="1102" spans="1:4" x14ac:dyDescent="0.25">
      <c r="A1102" t="s">
        <v>29</v>
      </c>
      <c r="B1102" t="s">
        <v>37</v>
      </c>
      <c r="C1102" s="37">
        <v>9911</v>
      </c>
      <c r="D1102" s="38">
        <v>2010</v>
      </c>
    </row>
    <row r="1103" spans="1:4" x14ac:dyDescent="0.25">
      <c r="A1103" t="s">
        <v>29</v>
      </c>
      <c r="B1103" t="s">
        <v>38</v>
      </c>
      <c r="C1103" s="37">
        <v>4709</v>
      </c>
      <c r="D1103" s="38">
        <v>2010</v>
      </c>
    </row>
    <row r="1104" spans="1:4" x14ac:dyDescent="0.25">
      <c r="A1104" t="s">
        <v>29</v>
      </c>
      <c r="B1104" t="s">
        <v>39</v>
      </c>
      <c r="C1104" s="37">
        <v>161</v>
      </c>
      <c r="D1104" s="38">
        <v>2010</v>
      </c>
    </row>
    <row r="1105" spans="1:4" x14ac:dyDescent="0.25">
      <c r="A1105" t="s">
        <v>29</v>
      </c>
      <c r="B1105" t="s">
        <v>40</v>
      </c>
      <c r="C1105" s="37">
        <v>20002</v>
      </c>
      <c r="D1105" s="38">
        <v>2010</v>
      </c>
    </row>
    <row r="1106" spans="1:4" x14ac:dyDescent="0.25">
      <c r="A1106" t="s">
        <v>29</v>
      </c>
      <c r="B1106" t="s">
        <v>41</v>
      </c>
      <c r="C1106" s="37">
        <v>2798</v>
      </c>
      <c r="D1106" s="38">
        <v>2010</v>
      </c>
    </row>
    <row r="1107" spans="1:4" x14ac:dyDescent="0.25">
      <c r="A1107" t="s">
        <v>29</v>
      </c>
      <c r="B1107" t="s">
        <v>42</v>
      </c>
      <c r="C1107" s="37">
        <v>0</v>
      </c>
      <c r="D1107" s="38">
        <v>2010</v>
      </c>
    </row>
    <row r="1108" spans="1:4" x14ac:dyDescent="0.25">
      <c r="A1108" t="s">
        <v>29</v>
      </c>
      <c r="B1108" t="s">
        <v>43</v>
      </c>
      <c r="C1108" s="37">
        <v>2163</v>
      </c>
      <c r="D1108" s="38">
        <v>2010</v>
      </c>
    </row>
    <row r="1109" spans="1:4" x14ac:dyDescent="0.25">
      <c r="A1109" t="s">
        <v>29</v>
      </c>
      <c r="B1109" t="s">
        <v>44</v>
      </c>
      <c r="C1109" s="37">
        <v>158</v>
      </c>
      <c r="D1109" s="38">
        <v>2010</v>
      </c>
    </row>
    <row r="1110" spans="1:4" x14ac:dyDescent="0.25">
      <c r="A1110" t="s">
        <v>29</v>
      </c>
      <c r="B1110" t="s">
        <v>45</v>
      </c>
      <c r="C1110" s="37">
        <v>228</v>
      </c>
      <c r="D1110" s="38">
        <v>2010</v>
      </c>
    </row>
    <row r="1111" spans="1:4" x14ac:dyDescent="0.25">
      <c r="A1111" t="s">
        <v>29</v>
      </c>
      <c r="B1111" t="s">
        <v>46</v>
      </c>
      <c r="C1111" s="37">
        <v>5316</v>
      </c>
      <c r="D1111" s="38">
        <v>2010</v>
      </c>
    </row>
    <row r="1112" spans="1:4" x14ac:dyDescent="0.25">
      <c r="A1112" t="s">
        <v>29</v>
      </c>
      <c r="B1112" t="s">
        <v>47</v>
      </c>
      <c r="C1112" s="37">
        <v>6965</v>
      </c>
      <c r="D1112" s="38">
        <v>2010</v>
      </c>
    </row>
    <row r="1113" spans="1:4" x14ac:dyDescent="0.25">
      <c r="A1113" t="s">
        <v>29</v>
      </c>
      <c r="B1113" t="s">
        <v>48</v>
      </c>
      <c r="C1113" s="37">
        <v>1659</v>
      </c>
      <c r="D1113" s="38">
        <v>2010</v>
      </c>
    </row>
    <row r="1114" spans="1:4" x14ac:dyDescent="0.25">
      <c r="A1114" t="s">
        <v>29</v>
      </c>
      <c r="B1114" t="s">
        <v>49</v>
      </c>
      <c r="C1114" s="37">
        <v>0</v>
      </c>
      <c r="D1114" s="38">
        <v>2010</v>
      </c>
    </row>
    <row r="1115" spans="1:4" x14ac:dyDescent="0.25">
      <c r="A1115" t="s">
        <v>29</v>
      </c>
      <c r="B1115" t="s">
        <v>50</v>
      </c>
      <c r="C1115" s="37">
        <v>918</v>
      </c>
      <c r="D1115" s="38">
        <v>2010</v>
      </c>
    </row>
    <row r="1116" spans="1:4" x14ac:dyDescent="0.25">
      <c r="A1116" t="s">
        <v>29</v>
      </c>
      <c r="B1116" t="s">
        <v>51</v>
      </c>
      <c r="C1116" s="37">
        <v>7073</v>
      </c>
      <c r="D1116" s="38">
        <v>2010</v>
      </c>
    </row>
    <row r="1117" spans="1:4" x14ac:dyDescent="0.25">
      <c r="A1117" t="s">
        <v>29</v>
      </c>
      <c r="B1117" t="s">
        <v>52</v>
      </c>
      <c r="C1117" s="37">
        <v>207</v>
      </c>
      <c r="D1117" s="38">
        <v>2010</v>
      </c>
    </row>
    <row r="1118" spans="1:4" x14ac:dyDescent="0.25">
      <c r="A1118" t="s">
        <v>29</v>
      </c>
      <c r="B1118" t="s">
        <v>53</v>
      </c>
      <c r="C1118" s="37">
        <v>1526</v>
      </c>
      <c r="D1118" s="38">
        <v>2010</v>
      </c>
    </row>
    <row r="1119" spans="1:4" x14ac:dyDescent="0.25">
      <c r="A1119" t="s">
        <v>29</v>
      </c>
      <c r="B1119" t="s">
        <v>54</v>
      </c>
      <c r="C1119" s="37">
        <v>4542</v>
      </c>
      <c r="D1119" s="38">
        <v>2010</v>
      </c>
    </row>
    <row r="1120" spans="1:4" x14ac:dyDescent="0.25">
      <c r="A1120" t="s">
        <v>29</v>
      </c>
      <c r="B1120" t="s">
        <v>55</v>
      </c>
      <c r="C1120" s="37">
        <v>1627</v>
      </c>
      <c r="D1120" s="38">
        <v>2010</v>
      </c>
    </row>
    <row r="1121" spans="1:4" x14ac:dyDescent="0.25">
      <c r="A1121" t="s">
        <v>29</v>
      </c>
      <c r="B1121" t="s">
        <v>56</v>
      </c>
      <c r="C1121" s="37">
        <v>0</v>
      </c>
      <c r="D1121" s="38">
        <v>2010</v>
      </c>
    </row>
    <row r="1122" spans="1:4" x14ac:dyDescent="0.25">
      <c r="A1122" t="s">
        <v>29</v>
      </c>
      <c r="B1122" t="s">
        <v>57</v>
      </c>
      <c r="C1122" s="37">
        <v>546</v>
      </c>
      <c r="D1122" s="38">
        <v>2010</v>
      </c>
    </row>
    <row r="1123" spans="1:4" x14ac:dyDescent="0.25">
      <c r="A1123" t="s">
        <v>29</v>
      </c>
      <c r="B1123" t="s">
        <v>58</v>
      </c>
      <c r="C1123" s="37">
        <v>0</v>
      </c>
      <c r="D1123" s="38">
        <v>2010</v>
      </c>
    </row>
    <row r="1124" spans="1:4" x14ac:dyDescent="0.25">
      <c r="A1124" t="s">
        <v>30</v>
      </c>
      <c r="B1124" t="s">
        <v>8</v>
      </c>
      <c r="C1124" s="37">
        <v>2403</v>
      </c>
      <c r="D1124" s="38">
        <v>2010</v>
      </c>
    </row>
    <row r="1125" spans="1:4" x14ac:dyDescent="0.25">
      <c r="A1125" t="s">
        <v>30</v>
      </c>
      <c r="B1125" t="s">
        <v>9</v>
      </c>
      <c r="C1125" s="37">
        <v>1040</v>
      </c>
      <c r="D1125" s="38">
        <v>2010</v>
      </c>
    </row>
    <row r="1126" spans="1:4" x14ac:dyDescent="0.25">
      <c r="A1126" t="s">
        <v>30</v>
      </c>
      <c r="B1126" t="s">
        <v>10</v>
      </c>
      <c r="C1126" s="37">
        <v>3197</v>
      </c>
      <c r="D1126" s="38">
        <v>2010</v>
      </c>
    </row>
    <row r="1127" spans="1:4" x14ac:dyDescent="0.25">
      <c r="A1127" t="s">
        <v>30</v>
      </c>
      <c r="B1127" t="s">
        <v>11</v>
      </c>
      <c r="C1127" s="37">
        <v>636</v>
      </c>
      <c r="D1127" s="38">
        <v>2010</v>
      </c>
    </row>
    <row r="1128" spans="1:4" x14ac:dyDescent="0.25">
      <c r="A1128" t="s">
        <v>30</v>
      </c>
      <c r="B1128" t="s">
        <v>12</v>
      </c>
      <c r="C1128" s="37">
        <v>6726</v>
      </c>
      <c r="D1128" s="38">
        <v>2010</v>
      </c>
    </row>
    <row r="1129" spans="1:4" x14ac:dyDescent="0.25">
      <c r="A1129" t="s">
        <v>30</v>
      </c>
      <c r="B1129" t="s">
        <v>13</v>
      </c>
      <c r="C1129" s="37">
        <v>2031</v>
      </c>
      <c r="D1129" s="38">
        <v>2010</v>
      </c>
    </row>
    <row r="1130" spans="1:4" x14ac:dyDescent="0.25">
      <c r="A1130" t="s">
        <v>30</v>
      </c>
      <c r="B1130" t="s">
        <v>14</v>
      </c>
      <c r="C1130" s="37">
        <v>277</v>
      </c>
      <c r="D1130" s="38">
        <v>2010</v>
      </c>
    </row>
    <row r="1131" spans="1:4" x14ac:dyDescent="0.25">
      <c r="A1131" t="s">
        <v>30</v>
      </c>
      <c r="B1131" t="s">
        <v>15</v>
      </c>
      <c r="C1131" s="37">
        <v>167</v>
      </c>
      <c r="D1131" s="38">
        <v>2010</v>
      </c>
    </row>
    <row r="1132" spans="1:4" x14ac:dyDescent="0.25">
      <c r="A1132" t="s">
        <v>30</v>
      </c>
      <c r="B1132" t="s">
        <v>16</v>
      </c>
      <c r="C1132" s="37">
        <v>471</v>
      </c>
      <c r="D1132" s="38">
        <v>2010</v>
      </c>
    </row>
    <row r="1133" spans="1:4" x14ac:dyDescent="0.25">
      <c r="A1133" t="s">
        <v>30</v>
      </c>
      <c r="B1133" t="s">
        <v>17</v>
      </c>
      <c r="C1133" s="37">
        <v>11646</v>
      </c>
      <c r="D1133" s="38">
        <v>2010</v>
      </c>
    </row>
    <row r="1134" spans="1:4" x14ac:dyDescent="0.25">
      <c r="A1134" t="s">
        <v>30</v>
      </c>
      <c r="B1134" t="s">
        <v>18</v>
      </c>
      <c r="C1134" s="37">
        <v>3913</v>
      </c>
      <c r="D1134" s="38">
        <v>2010</v>
      </c>
    </row>
    <row r="1135" spans="1:4" x14ac:dyDescent="0.25">
      <c r="A1135" t="s">
        <v>30</v>
      </c>
      <c r="B1135" t="s">
        <v>19</v>
      </c>
      <c r="C1135" s="37">
        <v>313</v>
      </c>
      <c r="D1135" s="38">
        <v>2010</v>
      </c>
    </row>
    <row r="1136" spans="1:4" x14ac:dyDescent="0.25">
      <c r="A1136" t="s">
        <v>30</v>
      </c>
      <c r="B1136" t="s">
        <v>20</v>
      </c>
      <c r="C1136" s="37">
        <v>66</v>
      </c>
      <c r="D1136" s="38">
        <v>2010</v>
      </c>
    </row>
    <row r="1137" spans="1:4" x14ac:dyDescent="0.25">
      <c r="A1137" t="s">
        <v>30</v>
      </c>
      <c r="B1137" t="s">
        <v>21</v>
      </c>
      <c r="C1137" s="37">
        <v>10651</v>
      </c>
      <c r="D1137" s="38">
        <v>2010</v>
      </c>
    </row>
    <row r="1138" spans="1:4" x14ac:dyDescent="0.25">
      <c r="A1138" t="s">
        <v>30</v>
      </c>
      <c r="B1138" t="s">
        <v>22</v>
      </c>
      <c r="C1138" s="37">
        <v>7816</v>
      </c>
      <c r="D1138" s="38">
        <v>2010</v>
      </c>
    </row>
    <row r="1139" spans="1:4" x14ac:dyDescent="0.25">
      <c r="A1139" t="s">
        <v>30</v>
      </c>
      <c r="B1139" t="s">
        <v>23</v>
      </c>
      <c r="C1139" s="37">
        <v>758</v>
      </c>
      <c r="D1139" s="38">
        <v>2010</v>
      </c>
    </row>
    <row r="1140" spans="1:4" x14ac:dyDescent="0.25">
      <c r="A1140" t="s">
        <v>30</v>
      </c>
      <c r="B1140" t="s">
        <v>24</v>
      </c>
      <c r="C1140" s="37">
        <v>640</v>
      </c>
      <c r="D1140" s="38">
        <v>2010</v>
      </c>
    </row>
    <row r="1141" spans="1:4" x14ac:dyDescent="0.25">
      <c r="A1141" t="s">
        <v>30</v>
      </c>
      <c r="B1141" t="s">
        <v>25</v>
      </c>
      <c r="C1141" s="37">
        <v>2353</v>
      </c>
      <c r="D1141" s="38">
        <v>2010</v>
      </c>
    </row>
    <row r="1142" spans="1:4" x14ac:dyDescent="0.25">
      <c r="A1142" t="s">
        <v>30</v>
      </c>
      <c r="B1142" t="s">
        <v>26</v>
      </c>
      <c r="C1142" s="37">
        <v>1342</v>
      </c>
      <c r="D1142" s="38">
        <v>2010</v>
      </c>
    </row>
    <row r="1143" spans="1:4" x14ac:dyDescent="0.25">
      <c r="A1143" t="s">
        <v>30</v>
      </c>
      <c r="B1143" t="s">
        <v>27</v>
      </c>
      <c r="C1143" s="37">
        <v>645</v>
      </c>
      <c r="D1143" s="38">
        <v>2010</v>
      </c>
    </row>
    <row r="1144" spans="1:4" x14ac:dyDescent="0.25">
      <c r="A1144" t="s">
        <v>30</v>
      </c>
      <c r="B1144" t="s">
        <v>28</v>
      </c>
      <c r="C1144" s="37">
        <v>620</v>
      </c>
      <c r="D1144" s="38">
        <v>2010</v>
      </c>
    </row>
    <row r="1145" spans="1:4" x14ac:dyDescent="0.25">
      <c r="A1145" t="s">
        <v>30</v>
      </c>
      <c r="B1145" t="s">
        <v>29</v>
      </c>
      <c r="C1145" s="37">
        <v>1206</v>
      </c>
      <c r="D1145" s="38">
        <v>2010</v>
      </c>
    </row>
    <row r="1146" spans="1:4" x14ac:dyDescent="0.25">
      <c r="A1146" t="s">
        <v>30</v>
      </c>
      <c r="B1146" t="s">
        <v>30</v>
      </c>
      <c r="C1146" s="37" t="s">
        <v>60</v>
      </c>
      <c r="D1146" s="38">
        <v>2010</v>
      </c>
    </row>
    <row r="1147" spans="1:4" x14ac:dyDescent="0.25">
      <c r="A1147" t="s">
        <v>30</v>
      </c>
      <c r="B1147" t="s">
        <v>31</v>
      </c>
      <c r="C1147" s="37">
        <v>1275</v>
      </c>
      <c r="D1147" s="38">
        <v>2010</v>
      </c>
    </row>
    <row r="1148" spans="1:4" x14ac:dyDescent="0.25">
      <c r="A1148" t="s">
        <v>30</v>
      </c>
      <c r="B1148" t="s">
        <v>32</v>
      </c>
      <c r="C1148" s="37">
        <v>656</v>
      </c>
      <c r="D1148" s="38">
        <v>2010</v>
      </c>
    </row>
    <row r="1149" spans="1:4" x14ac:dyDescent="0.25">
      <c r="A1149" t="s">
        <v>30</v>
      </c>
      <c r="B1149" t="s">
        <v>33</v>
      </c>
      <c r="C1149" s="37">
        <v>2921</v>
      </c>
      <c r="D1149" s="38">
        <v>2010</v>
      </c>
    </row>
    <row r="1150" spans="1:4" x14ac:dyDescent="0.25">
      <c r="A1150" t="s">
        <v>30</v>
      </c>
      <c r="B1150" t="s">
        <v>34</v>
      </c>
      <c r="C1150" s="37">
        <v>312</v>
      </c>
      <c r="D1150" s="38">
        <v>2010</v>
      </c>
    </row>
    <row r="1151" spans="1:4" x14ac:dyDescent="0.25">
      <c r="A1151" t="s">
        <v>30</v>
      </c>
      <c r="B1151" t="s">
        <v>35</v>
      </c>
      <c r="C1151" s="37">
        <v>213</v>
      </c>
      <c r="D1151" s="38">
        <v>2010</v>
      </c>
    </row>
    <row r="1152" spans="1:4" x14ac:dyDescent="0.25">
      <c r="A1152" t="s">
        <v>30</v>
      </c>
      <c r="B1152" t="s">
        <v>36</v>
      </c>
      <c r="C1152" s="37">
        <v>1874</v>
      </c>
      <c r="D1152" s="38">
        <v>2010</v>
      </c>
    </row>
    <row r="1153" spans="1:4" x14ac:dyDescent="0.25">
      <c r="A1153" t="s">
        <v>30</v>
      </c>
      <c r="B1153" t="s">
        <v>37</v>
      </c>
      <c r="C1153" s="37">
        <v>437</v>
      </c>
      <c r="D1153" s="38">
        <v>2010</v>
      </c>
    </row>
    <row r="1154" spans="1:4" x14ac:dyDescent="0.25">
      <c r="A1154" t="s">
        <v>30</v>
      </c>
      <c r="B1154" t="s">
        <v>38</v>
      </c>
      <c r="C1154" s="37">
        <v>1676</v>
      </c>
      <c r="D1154" s="38">
        <v>2010</v>
      </c>
    </row>
    <row r="1155" spans="1:4" x14ac:dyDescent="0.25">
      <c r="A1155" t="s">
        <v>30</v>
      </c>
      <c r="B1155" t="s">
        <v>39</v>
      </c>
      <c r="C1155" s="37">
        <v>669</v>
      </c>
      <c r="D1155" s="38">
        <v>2010</v>
      </c>
    </row>
    <row r="1156" spans="1:4" x14ac:dyDescent="0.25">
      <c r="A1156" t="s">
        <v>30</v>
      </c>
      <c r="B1156" t="s">
        <v>40</v>
      </c>
      <c r="C1156" s="37">
        <v>3135</v>
      </c>
      <c r="D1156" s="38">
        <v>2010</v>
      </c>
    </row>
    <row r="1157" spans="1:4" x14ac:dyDescent="0.25">
      <c r="A1157" t="s">
        <v>30</v>
      </c>
      <c r="B1157" t="s">
        <v>41</v>
      </c>
      <c r="C1157" s="37">
        <v>2444</v>
      </c>
      <c r="D1157" s="38">
        <v>2010</v>
      </c>
    </row>
    <row r="1158" spans="1:4" x14ac:dyDescent="0.25">
      <c r="A1158" t="s">
        <v>30</v>
      </c>
      <c r="B1158" t="s">
        <v>42</v>
      </c>
      <c r="C1158" s="37">
        <v>53</v>
      </c>
      <c r="D1158" s="38">
        <v>2010</v>
      </c>
    </row>
    <row r="1159" spans="1:4" x14ac:dyDescent="0.25">
      <c r="A1159" t="s">
        <v>30</v>
      </c>
      <c r="B1159" t="s">
        <v>43</v>
      </c>
      <c r="C1159" s="37">
        <v>9783</v>
      </c>
      <c r="D1159" s="38">
        <v>2010</v>
      </c>
    </row>
    <row r="1160" spans="1:4" x14ac:dyDescent="0.25">
      <c r="A1160" t="s">
        <v>30</v>
      </c>
      <c r="B1160" t="s">
        <v>44</v>
      </c>
      <c r="C1160" s="37">
        <v>2276</v>
      </c>
      <c r="D1160" s="38">
        <v>2010</v>
      </c>
    </row>
    <row r="1161" spans="1:4" x14ac:dyDescent="0.25">
      <c r="A1161" t="s">
        <v>30</v>
      </c>
      <c r="B1161" t="s">
        <v>45</v>
      </c>
      <c r="C1161" s="37">
        <v>537</v>
      </c>
      <c r="D1161" s="38">
        <v>2010</v>
      </c>
    </row>
    <row r="1162" spans="1:4" x14ac:dyDescent="0.25">
      <c r="A1162" t="s">
        <v>30</v>
      </c>
      <c r="B1162" t="s">
        <v>46</v>
      </c>
      <c r="C1162" s="37">
        <v>3134</v>
      </c>
      <c r="D1162" s="38">
        <v>2010</v>
      </c>
    </row>
    <row r="1163" spans="1:4" x14ac:dyDescent="0.25">
      <c r="A1163" t="s">
        <v>30</v>
      </c>
      <c r="B1163" t="s">
        <v>47</v>
      </c>
      <c r="C1163" s="37">
        <v>653</v>
      </c>
      <c r="D1163" s="38">
        <v>2010</v>
      </c>
    </row>
    <row r="1164" spans="1:4" x14ac:dyDescent="0.25">
      <c r="A1164" t="s">
        <v>30</v>
      </c>
      <c r="B1164" t="s">
        <v>48</v>
      </c>
      <c r="C1164" s="37">
        <v>1446</v>
      </c>
      <c r="D1164" s="38">
        <v>2010</v>
      </c>
    </row>
    <row r="1165" spans="1:4" x14ac:dyDescent="0.25">
      <c r="A1165" t="s">
        <v>30</v>
      </c>
      <c r="B1165" t="s">
        <v>49</v>
      </c>
      <c r="C1165" s="37">
        <v>706</v>
      </c>
      <c r="D1165" s="38">
        <v>2010</v>
      </c>
    </row>
    <row r="1166" spans="1:4" x14ac:dyDescent="0.25">
      <c r="A1166" t="s">
        <v>30</v>
      </c>
      <c r="B1166" t="s">
        <v>50</v>
      </c>
      <c r="C1166" s="37">
        <v>4453</v>
      </c>
      <c r="D1166" s="38">
        <v>2010</v>
      </c>
    </row>
    <row r="1167" spans="1:4" x14ac:dyDescent="0.25">
      <c r="A1167" t="s">
        <v>30</v>
      </c>
      <c r="B1167" t="s">
        <v>51</v>
      </c>
      <c r="C1167" s="37">
        <v>7184</v>
      </c>
      <c r="D1167" s="38">
        <v>2010</v>
      </c>
    </row>
    <row r="1168" spans="1:4" x14ac:dyDescent="0.25">
      <c r="A1168" t="s">
        <v>30</v>
      </c>
      <c r="B1168" t="s">
        <v>52</v>
      </c>
      <c r="C1168" s="37">
        <v>545</v>
      </c>
      <c r="D1168" s="38">
        <v>2010</v>
      </c>
    </row>
    <row r="1169" spans="1:4" x14ac:dyDescent="0.25">
      <c r="A1169" t="s">
        <v>30</v>
      </c>
      <c r="B1169" t="s">
        <v>53</v>
      </c>
      <c r="C1169" s="37">
        <v>45</v>
      </c>
      <c r="D1169" s="38">
        <v>2010</v>
      </c>
    </row>
    <row r="1170" spans="1:4" x14ac:dyDescent="0.25">
      <c r="A1170" t="s">
        <v>30</v>
      </c>
      <c r="B1170" t="s">
        <v>54</v>
      </c>
      <c r="C1170" s="37">
        <v>2073</v>
      </c>
      <c r="D1170" s="38">
        <v>2010</v>
      </c>
    </row>
    <row r="1171" spans="1:4" x14ac:dyDescent="0.25">
      <c r="A1171" t="s">
        <v>30</v>
      </c>
      <c r="B1171" t="s">
        <v>55</v>
      </c>
      <c r="C1171" s="37">
        <v>1427</v>
      </c>
      <c r="D1171" s="38">
        <v>2010</v>
      </c>
    </row>
    <row r="1172" spans="1:4" x14ac:dyDescent="0.25">
      <c r="A1172" t="s">
        <v>30</v>
      </c>
      <c r="B1172" t="s">
        <v>56</v>
      </c>
      <c r="C1172" s="37">
        <v>446</v>
      </c>
      <c r="D1172" s="38">
        <v>2010</v>
      </c>
    </row>
    <row r="1173" spans="1:4" x14ac:dyDescent="0.25">
      <c r="A1173" t="s">
        <v>30</v>
      </c>
      <c r="B1173" t="s">
        <v>57</v>
      </c>
      <c r="C1173" s="37">
        <v>6291</v>
      </c>
      <c r="D1173" s="38">
        <v>2010</v>
      </c>
    </row>
    <row r="1174" spans="1:4" x14ac:dyDescent="0.25">
      <c r="A1174" t="s">
        <v>30</v>
      </c>
      <c r="B1174" t="s">
        <v>58</v>
      </c>
      <c r="C1174" s="37">
        <v>568</v>
      </c>
      <c r="D1174" s="38">
        <v>2010</v>
      </c>
    </row>
    <row r="1175" spans="1:4" x14ac:dyDescent="0.25">
      <c r="A1175" t="s">
        <v>31</v>
      </c>
      <c r="B1175" t="s">
        <v>8</v>
      </c>
      <c r="C1175" s="37">
        <v>266</v>
      </c>
      <c r="D1175" s="38">
        <v>2010</v>
      </c>
    </row>
    <row r="1176" spans="1:4" x14ac:dyDescent="0.25">
      <c r="A1176" t="s">
        <v>31</v>
      </c>
      <c r="B1176" t="s">
        <v>9</v>
      </c>
      <c r="C1176" s="37">
        <v>1169</v>
      </c>
      <c r="D1176" s="38">
        <v>2010</v>
      </c>
    </row>
    <row r="1177" spans="1:4" x14ac:dyDescent="0.25">
      <c r="A1177" t="s">
        <v>31</v>
      </c>
      <c r="B1177" t="s">
        <v>10</v>
      </c>
      <c r="C1177" s="37">
        <v>4165</v>
      </c>
      <c r="D1177" s="38">
        <v>2010</v>
      </c>
    </row>
    <row r="1178" spans="1:4" x14ac:dyDescent="0.25">
      <c r="A1178" t="s">
        <v>31</v>
      </c>
      <c r="B1178" t="s">
        <v>11</v>
      </c>
      <c r="C1178" s="37">
        <v>279</v>
      </c>
      <c r="D1178" s="38">
        <v>2010</v>
      </c>
    </row>
    <row r="1179" spans="1:4" x14ac:dyDescent="0.25">
      <c r="A1179" t="s">
        <v>31</v>
      </c>
      <c r="B1179" t="s">
        <v>12</v>
      </c>
      <c r="C1179" s="37">
        <v>6233</v>
      </c>
      <c r="D1179" s="38">
        <v>2010</v>
      </c>
    </row>
    <row r="1180" spans="1:4" x14ac:dyDescent="0.25">
      <c r="A1180" t="s">
        <v>31</v>
      </c>
      <c r="B1180" t="s">
        <v>13</v>
      </c>
      <c r="C1180" s="37">
        <v>2521</v>
      </c>
      <c r="D1180" s="38">
        <v>2010</v>
      </c>
    </row>
    <row r="1181" spans="1:4" x14ac:dyDescent="0.25">
      <c r="A1181" t="s">
        <v>31</v>
      </c>
      <c r="B1181" t="s">
        <v>14</v>
      </c>
      <c r="C1181" s="37">
        <v>211</v>
      </c>
      <c r="D1181" s="38">
        <v>2010</v>
      </c>
    </row>
    <row r="1182" spans="1:4" x14ac:dyDescent="0.25">
      <c r="A1182" t="s">
        <v>31</v>
      </c>
      <c r="B1182" t="s">
        <v>15</v>
      </c>
      <c r="C1182" s="37">
        <v>176</v>
      </c>
      <c r="D1182" s="38">
        <v>2010</v>
      </c>
    </row>
    <row r="1183" spans="1:4" x14ac:dyDescent="0.25">
      <c r="A1183" t="s">
        <v>31</v>
      </c>
      <c r="B1183" t="s">
        <v>16</v>
      </c>
      <c r="C1183" s="37">
        <v>306</v>
      </c>
      <c r="D1183" s="38">
        <v>2010</v>
      </c>
    </row>
    <row r="1184" spans="1:4" x14ac:dyDescent="0.25">
      <c r="A1184" t="s">
        <v>31</v>
      </c>
      <c r="B1184" t="s">
        <v>17</v>
      </c>
      <c r="C1184" s="37">
        <v>2575</v>
      </c>
      <c r="D1184" s="38">
        <v>2010</v>
      </c>
    </row>
    <row r="1185" spans="1:4" x14ac:dyDescent="0.25">
      <c r="A1185" t="s">
        <v>31</v>
      </c>
      <c r="B1185" t="s">
        <v>18</v>
      </c>
      <c r="C1185" s="37">
        <v>1776</v>
      </c>
      <c r="D1185" s="38">
        <v>2010</v>
      </c>
    </row>
    <row r="1186" spans="1:4" x14ac:dyDescent="0.25">
      <c r="A1186" t="s">
        <v>31</v>
      </c>
      <c r="B1186" t="s">
        <v>19</v>
      </c>
      <c r="C1186" s="37">
        <v>227</v>
      </c>
      <c r="D1186" s="38">
        <v>2010</v>
      </c>
    </row>
    <row r="1187" spans="1:4" x14ac:dyDescent="0.25">
      <c r="A1187" t="s">
        <v>31</v>
      </c>
      <c r="B1187" t="s">
        <v>20</v>
      </c>
      <c r="C1187" s="37">
        <v>231</v>
      </c>
      <c r="D1187" s="38">
        <v>2010</v>
      </c>
    </row>
    <row r="1188" spans="1:4" x14ac:dyDescent="0.25">
      <c r="A1188" t="s">
        <v>31</v>
      </c>
      <c r="B1188" t="s">
        <v>21</v>
      </c>
      <c r="C1188" s="37">
        <v>6641</v>
      </c>
      <c r="D1188" s="38">
        <v>2010</v>
      </c>
    </row>
    <row r="1189" spans="1:4" x14ac:dyDescent="0.25">
      <c r="A1189" t="s">
        <v>31</v>
      </c>
      <c r="B1189" t="s">
        <v>22</v>
      </c>
      <c r="C1189" s="37">
        <v>1120</v>
      </c>
      <c r="D1189" s="38">
        <v>2010</v>
      </c>
    </row>
    <row r="1190" spans="1:4" x14ac:dyDescent="0.25">
      <c r="A1190" t="s">
        <v>31</v>
      </c>
      <c r="B1190" t="s">
        <v>23</v>
      </c>
      <c r="C1190" s="37">
        <v>4948</v>
      </c>
      <c r="D1190" s="38">
        <v>2010</v>
      </c>
    </row>
    <row r="1191" spans="1:4" x14ac:dyDescent="0.25">
      <c r="A1191" t="s">
        <v>31</v>
      </c>
      <c r="B1191" t="s">
        <v>24</v>
      </c>
      <c r="C1191" s="37">
        <v>1067</v>
      </c>
      <c r="D1191" s="38">
        <v>2010</v>
      </c>
    </row>
    <row r="1192" spans="1:4" x14ac:dyDescent="0.25">
      <c r="A1192" t="s">
        <v>31</v>
      </c>
      <c r="B1192" t="s">
        <v>25</v>
      </c>
      <c r="C1192" s="37">
        <v>402</v>
      </c>
      <c r="D1192" s="38">
        <v>2010</v>
      </c>
    </row>
    <row r="1193" spans="1:4" x14ac:dyDescent="0.25">
      <c r="A1193" t="s">
        <v>31</v>
      </c>
      <c r="B1193" t="s">
        <v>26</v>
      </c>
      <c r="C1193" s="37">
        <v>519</v>
      </c>
      <c r="D1193" s="38">
        <v>2010</v>
      </c>
    </row>
    <row r="1194" spans="1:4" x14ac:dyDescent="0.25">
      <c r="A1194" t="s">
        <v>31</v>
      </c>
      <c r="B1194" t="s">
        <v>27</v>
      </c>
      <c r="C1194" s="37">
        <v>172</v>
      </c>
      <c r="D1194" s="38">
        <v>2010</v>
      </c>
    </row>
    <row r="1195" spans="1:4" x14ac:dyDescent="0.25">
      <c r="A1195" t="s">
        <v>31</v>
      </c>
      <c r="B1195" t="s">
        <v>28</v>
      </c>
      <c r="C1195" s="37">
        <v>1259</v>
      </c>
      <c r="D1195" s="38">
        <v>2010</v>
      </c>
    </row>
    <row r="1196" spans="1:4" x14ac:dyDescent="0.25">
      <c r="A1196" t="s">
        <v>31</v>
      </c>
      <c r="B1196" t="s">
        <v>29</v>
      </c>
      <c r="C1196" s="37">
        <v>1092</v>
      </c>
      <c r="D1196" s="38">
        <v>2010</v>
      </c>
    </row>
    <row r="1197" spans="1:4" x14ac:dyDescent="0.25">
      <c r="A1197" t="s">
        <v>31</v>
      </c>
      <c r="B1197" t="s">
        <v>30</v>
      </c>
      <c r="C1197" s="37">
        <v>2631</v>
      </c>
      <c r="D1197" s="38">
        <v>2010</v>
      </c>
    </row>
    <row r="1198" spans="1:4" x14ac:dyDescent="0.25">
      <c r="A1198" t="s">
        <v>31</v>
      </c>
      <c r="B1198" t="s">
        <v>31</v>
      </c>
      <c r="C1198" s="37" t="s">
        <v>60</v>
      </c>
      <c r="D1198" s="38">
        <v>2010</v>
      </c>
    </row>
    <row r="1199" spans="1:4" x14ac:dyDescent="0.25">
      <c r="A1199" t="s">
        <v>31</v>
      </c>
      <c r="B1199" t="s">
        <v>32</v>
      </c>
      <c r="C1199" s="37">
        <v>196</v>
      </c>
      <c r="D1199" s="38">
        <v>2010</v>
      </c>
    </row>
    <row r="1200" spans="1:4" x14ac:dyDescent="0.25">
      <c r="A1200" t="s">
        <v>31</v>
      </c>
      <c r="B1200" t="s">
        <v>33</v>
      </c>
      <c r="C1200" s="37">
        <v>1549</v>
      </c>
      <c r="D1200" s="38">
        <v>2010</v>
      </c>
    </row>
    <row r="1201" spans="1:4" x14ac:dyDescent="0.25">
      <c r="A1201" t="s">
        <v>31</v>
      </c>
      <c r="B1201" t="s">
        <v>34</v>
      </c>
      <c r="C1201" s="37">
        <v>1020</v>
      </c>
      <c r="D1201" s="38">
        <v>2010</v>
      </c>
    </row>
    <row r="1202" spans="1:4" x14ac:dyDescent="0.25">
      <c r="A1202" t="s">
        <v>31</v>
      </c>
      <c r="B1202" t="s">
        <v>35</v>
      </c>
      <c r="C1202" s="37">
        <v>734</v>
      </c>
      <c r="D1202" s="38">
        <v>2010</v>
      </c>
    </row>
    <row r="1203" spans="1:4" x14ac:dyDescent="0.25">
      <c r="A1203" t="s">
        <v>31</v>
      </c>
      <c r="B1203" t="s">
        <v>36</v>
      </c>
      <c r="C1203" s="37">
        <v>540</v>
      </c>
      <c r="D1203" s="38">
        <v>2010</v>
      </c>
    </row>
    <row r="1204" spans="1:4" x14ac:dyDescent="0.25">
      <c r="A1204" t="s">
        <v>31</v>
      </c>
      <c r="B1204" t="s">
        <v>37</v>
      </c>
      <c r="C1204" s="37">
        <v>183</v>
      </c>
      <c r="D1204" s="38">
        <v>2010</v>
      </c>
    </row>
    <row r="1205" spans="1:4" x14ac:dyDescent="0.25">
      <c r="A1205" t="s">
        <v>31</v>
      </c>
      <c r="B1205" t="s">
        <v>38</v>
      </c>
      <c r="C1205" s="37">
        <v>513</v>
      </c>
      <c r="D1205" s="38">
        <v>2010</v>
      </c>
    </row>
    <row r="1206" spans="1:4" x14ac:dyDescent="0.25">
      <c r="A1206" t="s">
        <v>31</v>
      </c>
      <c r="B1206" t="s">
        <v>39</v>
      </c>
      <c r="C1206" s="37">
        <v>151</v>
      </c>
      <c r="D1206" s="38">
        <v>2010</v>
      </c>
    </row>
    <row r="1207" spans="1:4" x14ac:dyDescent="0.25">
      <c r="A1207" t="s">
        <v>31</v>
      </c>
      <c r="B1207" t="s">
        <v>40</v>
      </c>
      <c r="C1207" s="37">
        <v>1309</v>
      </c>
      <c r="D1207" s="38">
        <v>2010</v>
      </c>
    </row>
    <row r="1208" spans="1:4" x14ac:dyDescent="0.25">
      <c r="A1208" t="s">
        <v>31</v>
      </c>
      <c r="B1208" t="s">
        <v>41</v>
      </c>
      <c r="C1208" s="37">
        <v>1673</v>
      </c>
      <c r="D1208" s="38">
        <v>2010</v>
      </c>
    </row>
    <row r="1209" spans="1:4" x14ac:dyDescent="0.25">
      <c r="A1209" t="s">
        <v>31</v>
      </c>
      <c r="B1209" t="s">
        <v>42</v>
      </c>
      <c r="C1209" s="37">
        <v>7316</v>
      </c>
      <c r="D1209" s="38">
        <v>2010</v>
      </c>
    </row>
    <row r="1210" spans="1:4" x14ac:dyDescent="0.25">
      <c r="A1210" t="s">
        <v>31</v>
      </c>
      <c r="B1210" t="s">
        <v>43</v>
      </c>
      <c r="C1210" s="37">
        <v>1035</v>
      </c>
      <c r="D1210" s="38">
        <v>2010</v>
      </c>
    </row>
    <row r="1211" spans="1:4" x14ac:dyDescent="0.25">
      <c r="A1211" t="s">
        <v>31</v>
      </c>
      <c r="B1211" t="s">
        <v>44</v>
      </c>
      <c r="C1211" s="37">
        <v>284</v>
      </c>
      <c r="D1211" s="38">
        <v>2010</v>
      </c>
    </row>
    <row r="1212" spans="1:4" x14ac:dyDescent="0.25">
      <c r="A1212" t="s">
        <v>31</v>
      </c>
      <c r="B1212" t="s">
        <v>45</v>
      </c>
      <c r="C1212" s="37">
        <v>738</v>
      </c>
      <c r="D1212" s="38">
        <v>2010</v>
      </c>
    </row>
    <row r="1213" spans="1:4" x14ac:dyDescent="0.25">
      <c r="A1213" t="s">
        <v>31</v>
      </c>
      <c r="B1213" t="s">
        <v>46</v>
      </c>
      <c r="C1213" s="37">
        <v>730</v>
      </c>
      <c r="D1213" s="38">
        <v>2010</v>
      </c>
    </row>
    <row r="1214" spans="1:4" x14ac:dyDescent="0.25">
      <c r="A1214" t="s">
        <v>31</v>
      </c>
      <c r="B1214" t="s">
        <v>47</v>
      </c>
      <c r="C1214" s="37">
        <v>123</v>
      </c>
      <c r="D1214" s="38">
        <v>2010</v>
      </c>
    </row>
    <row r="1215" spans="1:4" x14ac:dyDescent="0.25">
      <c r="A1215" t="s">
        <v>31</v>
      </c>
      <c r="B1215" t="s">
        <v>48</v>
      </c>
      <c r="C1215" s="37">
        <v>1597</v>
      </c>
      <c r="D1215" s="38">
        <v>2010</v>
      </c>
    </row>
    <row r="1216" spans="1:4" x14ac:dyDescent="0.25">
      <c r="A1216" t="s">
        <v>31</v>
      </c>
      <c r="B1216" t="s">
        <v>49</v>
      </c>
      <c r="C1216" s="37">
        <v>3237</v>
      </c>
      <c r="D1216" s="38">
        <v>2010</v>
      </c>
    </row>
    <row r="1217" spans="1:4" x14ac:dyDescent="0.25">
      <c r="A1217" t="s">
        <v>31</v>
      </c>
      <c r="B1217" t="s">
        <v>50</v>
      </c>
      <c r="C1217" s="37">
        <v>1155</v>
      </c>
      <c r="D1217" s="38">
        <v>2010</v>
      </c>
    </row>
    <row r="1218" spans="1:4" x14ac:dyDescent="0.25">
      <c r="A1218" t="s">
        <v>31</v>
      </c>
      <c r="B1218" t="s">
        <v>51</v>
      </c>
      <c r="C1218" s="37">
        <v>2619</v>
      </c>
      <c r="D1218" s="38">
        <v>2010</v>
      </c>
    </row>
    <row r="1219" spans="1:4" x14ac:dyDescent="0.25">
      <c r="A1219" t="s">
        <v>31</v>
      </c>
      <c r="B1219" t="s">
        <v>52</v>
      </c>
      <c r="C1219" s="37">
        <v>1013</v>
      </c>
      <c r="D1219" s="38">
        <v>2010</v>
      </c>
    </row>
    <row r="1220" spans="1:4" x14ac:dyDescent="0.25">
      <c r="A1220" t="s">
        <v>31</v>
      </c>
      <c r="B1220" t="s">
        <v>53</v>
      </c>
      <c r="C1220" s="37">
        <v>0</v>
      </c>
      <c r="D1220" s="38">
        <v>2010</v>
      </c>
    </row>
    <row r="1221" spans="1:4" x14ac:dyDescent="0.25">
      <c r="A1221" t="s">
        <v>31</v>
      </c>
      <c r="B1221" t="s">
        <v>54</v>
      </c>
      <c r="C1221" s="37">
        <v>2371</v>
      </c>
      <c r="D1221" s="38">
        <v>2010</v>
      </c>
    </row>
    <row r="1222" spans="1:4" x14ac:dyDescent="0.25">
      <c r="A1222" t="s">
        <v>31</v>
      </c>
      <c r="B1222" t="s">
        <v>55</v>
      </c>
      <c r="C1222" s="37">
        <v>1328</v>
      </c>
      <c r="D1222" s="38">
        <v>2010</v>
      </c>
    </row>
    <row r="1223" spans="1:4" x14ac:dyDescent="0.25">
      <c r="A1223" t="s">
        <v>31</v>
      </c>
      <c r="B1223" t="s">
        <v>56</v>
      </c>
      <c r="C1223" s="37">
        <v>200</v>
      </c>
      <c r="D1223" s="38">
        <v>2010</v>
      </c>
    </row>
    <row r="1224" spans="1:4" x14ac:dyDescent="0.25">
      <c r="A1224" t="s">
        <v>31</v>
      </c>
      <c r="B1224" t="s">
        <v>57</v>
      </c>
      <c r="C1224" s="37">
        <v>17929</v>
      </c>
      <c r="D1224" s="38">
        <v>2010</v>
      </c>
    </row>
    <row r="1225" spans="1:4" x14ac:dyDescent="0.25">
      <c r="A1225" t="s">
        <v>31</v>
      </c>
      <c r="B1225" t="s">
        <v>58</v>
      </c>
      <c r="C1225" s="37">
        <v>343</v>
      </c>
      <c r="D1225" s="38">
        <v>2010</v>
      </c>
    </row>
    <row r="1226" spans="1:4" x14ac:dyDescent="0.25">
      <c r="A1226" t="s">
        <v>32</v>
      </c>
      <c r="B1226" t="s">
        <v>8</v>
      </c>
      <c r="C1226" s="37">
        <v>8306</v>
      </c>
      <c r="D1226" s="38">
        <v>2010</v>
      </c>
    </row>
    <row r="1227" spans="1:4" x14ac:dyDescent="0.25">
      <c r="A1227" t="s">
        <v>32</v>
      </c>
      <c r="B1227" t="s">
        <v>9</v>
      </c>
      <c r="C1227" s="37">
        <v>1192</v>
      </c>
      <c r="D1227" s="38">
        <v>2010</v>
      </c>
    </row>
    <row r="1228" spans="1:4" x14ac:dyDescent="0.25">
      <c r="A1228" t="s">
        <v>32</v>
      </c>
      <c r="B1228" t="s">
        <v>10</v>
      </c>
      <c r="C1228" s="37">
        <v>187</v>
      </c>
      <c r="D1228" s="38">
        <v>2010</v>
      </c>
    </row>
    <row r="1229" spans="1:4" x14ac:dyDescent="0.25">
      <c r="A1229" t="s">
        <v>32</v>
      </c>
      <c r="B1229" t="s">
        <v>11</v>
      </c>
      <c r="C1229" s="37">
        <v>4941</v>
      </c>
      <c r="D1229" s="38">
        <v>2010</v>
      </c>
    </row>
    <row r="1230" spans="1:4" x14ac:dyDescent="0.25">
      <c r="A1230" t="s">
        <v>32</v>
      </c>
      <c r="B1230" t="s">
        <v>12</v>
      </c>
      <c r="C1230" s="37">
        <v>3000</v>
      </c>
      <c r="D1230" s="38">
        <v>2010</v>
      </c>
    </row>
    <row r="1231" spans="1:4" x14ac:dyDescent="0.25">
      <c r="A1231" t="s">
        <v>32</v>
      </c>
      <c r="B1231" t="s">
        <v>13</v>
      </c>
      <c r="C1231" s="37">
        <v>1167</v>
      </c>
      <c r="D1231" s="38">
        <v>2010</v>
      </c>
    </row>
    <row r="1232" spans="1:4" x14ac:dyDescent="0.25">
      <c r="A1232" t="s">
        <v>32</v>
      </c>
      <c r="B1232" t="s">
        <v>14</v>
      </c>
      <c r="C1232" s="37">
        <v>71</v>
      </c>
      <c r="D1232" s="38">
        <v>2010</v>
      </c>
    </row>
    <row r="1233" spans="1:4" x14ac:dyDescent="0.25">
      <c r="A1233" t="s">
        <v>32</v>
      </c>
      <c r="B1233" t="s">
        <v>15</v>
      </c>
      <c r="C1233" s="37">
        <v>0</v>
      </c>
      <c r="D1233" s="38">
        <v>2010</v>
      </c>
    </row>
    <row r="1234" spans="1:4" x14ac:dyDescent="0.25">
      <c r="A1234" t="s">
        <v>32</v>
      </c>
      <c r="B1234" t="s">
        <v>16</v>
      </c>
      <c r="C1234" s="37">
        <v>0</v>
      </c>
      <c r="D1234" s="38">
        <v>2010</v>
      </c>
    </row>
    <row r="1235" spans="1:4" x14ac:dyDescent="0.25">
      <c r="A1235" t="s">
        <v>32</v>
      </c>
      <c r="B1235" t="s">
        <v>17</v>
      </c>
      <c r="C1235" s="37">
        <v>4814</v>
      </c>
      <c r="D1235" s="38">
        <v>2010</v>
      </c>
    </row>
    <row r="1236" spans="1:4" x14ac:dyDescent="0.25">
      <c r="A1236" t="s">
        <v>32</v>
      </c>
      <c r="B1236" t="s">
        <v>18</v>
      </c>
      <c r="C1236" s="37">
        <v>4014</v>
      </c>
      <c r="D1236" s="38">
        <v>2010</v>
      </c>
    </row>
    <row r="1237" spans="1:4" x14ac:dyDescent="0.25">
      <c r="A1237" t="s">
        <v>32</v>
      </c>
      <c r="B1237" t="s">
        <v>19</v>
      </c>
      <c r="C1237" s="37">
        <v>276</v>
      </c>
      <c r="D1237" s="38">
        <v>2010</v>
      </c>
    </row>
    <row r="1238" spans="1:4" x14ac:dyDescent="0.25">
      <c r="A1238" t="s">
        <v>32</v>
      </c>
      <c r="B1238" t="s">
        <v>20</v>
      </c>
      <c r="C1238" s="37">
        <v>121</v>
      </c>
      <c r="D1238" s="38">
        <v>2010</v>
      </c>
    </row>
    <row r="1239" spans="1:4" x14ac:dyDescent="0.25">
      <c r="A1239" t="s">
        <v>32</v>
      </c>
      <c r="B1239" t="s">
        <v>21</v>
      </c>
      <c r="C1239" s="37">
        <v>3030</v>
      </c>
      <c r="D1239" s="38">
        <v>2010</v>
      </c>
    </row>
    <row r="1240" spans="1:4" x14ac:dyDescent="0.25">
      <c r="A1240" t="s">
        <v>32</v>
      </c>
      <c r="B1240" t="s">
        <v>22</v>
      </c>
      <c r="C1240" s="37">
        <v>1403</v>
      </c>
      <c r="D1240" s="38">
        <v>2010</v>
      </c>
    </row>
    <row r="1241" spans="1:4" x14ac:dyDescent="0.25">
      <c r="A1241" t="s">
        <v>32</v>
      </c>
      <c r="B1241" t="s">
        <v>23</v>
      </c>
      <c r="C1241" s="37">
        <v>114</v>
      </c>
      <c r="D1241" s="38">
        <v>2010</v>
      </c>
    </row>
    <row r="1242" spans="1:4" x14ac:dyDescent="0.25">
      <c r="A1242" t="s">
        <v>32</v>
      </c>
      <c r="B1242" t="s">
        <v>24</v>
      </c>
      <c r="C1242" s="37">
        <v>330</v>
      </c>
      <c r="D1242" s="38">
        <v>2010</v>
      </c>
    </row>
    <row r="1243" spans="1:4" x14ac:dyDescent="0.25">
      <c r="A1243" t="s">
        <v>32</v>
      </c>
      <c r="B1243" t="s">
        <v>25</v>
      </c>
      <c r="C1243" s="37">
        <v>407</v>
      </c>
      <c r="D1243" s="38">
        <v>2010</v>
      </c>
    </row>
    <row r="1244" spans="1:4" x14ac:dyDescent="0.25">
      <c r="A1244" t="s">
        <v>32</v>
      </c>
      <c r="B1244" t="s">
        <v>26</v>
      </c>
      <c r="C1244" s="37">
        <v>7390</v>
      </c>
      <c r="D1244" s="38">
        <v>2010</v>
      </c>
    </row>
    <row r="1245" spans="1:4" x14ac:dyDescent="0.25">
      <c r="A1245" t="s">
        <v>32</v>
      </c>
      <c r="B1245" t="s">
        <v>27</v>
      </c>
      <c r="C1245" s="37">
        <v>0</v>
      </c>
      <c r="D1245" s="38">
        <v>2010</v>
      </c>
    </row>
    <row r="1246" spans="1:4" x14ac:dyDescent="0.25">
      <c r="A1246" t="s">
        <v>32</v>
      </c>
      <c r="B1246" t="s">
        <v>28</v>
      </c>
      <c r="C1246" s="37">
        <v>649</v>
      </c>
      <c r="D1246" s="38">
        <v>2010</v>
      </c>
    </row>
    <row r="1247" spans="1:4" x14ac:dyDescent="0.25">
      <c r="A1247" t="s">
        <v>32</v>
      </c>
      <c r="B1247" t="s">
        <v>29</v>
      </c>
      <c r="C1247" s="37">
        <v>107</v>
      </c>
      <c r="D1247" s="38">
        <v>2010</v>
      </c>
    </row>
    <row r="1248" spans="1:4" x14ac:dyDescent="0.25">
      <c r="A1248" t="s">
        <v>32</v>
      </c>
      <c r="B1248" t="s">
        <v>30</v>
      </c>
      <c r="C1248" s="37">
        <v>2495</v>
      </c>
      <c r="D1248" s="38">
        <v>2010</v>
      </c>
    </row>
    <row r="1249" spans="1:4" x14ac:dyDescent="0.25">
      <c r="A1249" t="s">
        <v>32</v>
      </c>
      <c r="B1249" t="s">
        <v>31</v>
      </c>
      <c r="C1249" s="37">
        <v>863</v>
      </c>
      <c r="D1249" s="38">
        <v>2010</v>
      </c>
    </row>
    <row r="1250" spans="1:4" x14ac:dyDescent="0.25">
      <c r="A1250" t="s">
        <v>32</v>
      </c>
      <c r="B1250" t="s">
        <v>32</v>
      </c>
      <c r="C1250" s="37" t="s">
        <v>60</v>
      </c>
      <c r="D1250" s="38">
        <v>2010</v>
      </c>
    </row>
    <row r="1251" spans="1:4" x14ac:dyDescent="0.25">
      <c r="A1251" t="s">
        <v>32</v>
      </c>
      <c r="B1251" t="s">
        <v>33</v>
      </c>
      <c r="C1251" s="37">
        <v>959</v>
      </c>
      <c r="D1251" s="38">
        <v>2010</v>
      </c>
    </row>
    <row r="1252" spans="1:4" x14ac:dyDescent="0.25">
      <c r="A1252" t="s">
        <v>32</v>
      </c>
      <c r="B1252" t="s">
        <v>34</v>
      </c>
      <c r="C1252" s="37">
        <v>314</v>
      </c>
      <c r="D1252" s="38">
        <v>2010</v>
      </c>
    </row>
    <row r="1253" spans="1:4" x14ac:dyDescent="0.25">
      <c r="A1253" t="s">
        <v>32</v>
      </c>
      <c r="B1253" t="s">
        <v>35</v>
      </c>
      <c r="C1253" s="37">
        <v>0</v>
      </c>
      <c r="D1253" s="38">
        <v>2010</v>
      </c>
    </row>
    <row r="1254" spans="1:4" x14ac:dyDescent="0.25">
      <c r="A1254" t="s">
        <v>32</v>
      </c>
      <c r="B1254" t="s">
        <v>36</v>
      </c>
      <c r="C1254" s="37">
        <v>408</v>
      </c>
      <c r="D1254" s="38">
        <v>2010</v>
      </c>
    </row>
    <row r="1255" spans="1:4" x14ac:dyDescent="0.25">
      <c r="A1255" t="s">
        <v>32</v>
      </c>
      <c r="B1255" t="s">
        <v>37</v>
      </c>
      <c r="C1255" s="37">
        <v>0</v>
      </c>
      <c r="D1255" s="38">
        <v>2010</v>
      </c>
    </row>
    <row r="1256" spans="1:4" x14ac:dyDescent="0.25">
      <c r="A1256" t="s">
        <v>32</v>
      </c>
      <c r="B1256" t="s">
        <v>38</v>
      </c>
      <c r="C1256" s="37">
        <v>403</v>
      </c>
      <c r="D1256" s="38">
        <v>2010</v>
      </c>
    </row>
    <row r="1257" spans="1:4" x14ac:dyDescent="0.25">
      <c r="A1257" t="s">
        <v>32</v>
      </c>
      <c r="B1257" t="s">
        <v>39</v>
      </c>
      <c r="C1257" s="37">
        <v>633</v>
      </c>
      <c r="D1257" s="38">
        <v>2010</v>
      </c>
    </row>
    <row r="1258" spans="1:4" x14ac:dyDescent="0.25">
      <c r="A1258" t="s">
        <v>32</v>
      </c>
      <c r="B1258" t="s">
        <v>40</v>
      </c>
      <c r="C1258" s="37">
        <v>1026</v>
      </c>
      <c r="D1258" s="38">
        <v>2010</v>
      </c>
    </row>
    <row r="1259" spans="1:4" x14ac:dyDescent="0.25">
      <c r="A1259" t="s">
        <v>32</v>
      </c>
      <c r="B1259" t="s">
        <v>41</v>
      </c>
      <c r="C1259" s="37">
        <v>2227</v>
      </c>
      <c r="D1259" s="38">
        <v>2010</v>
      </c>
    </row>
    <row r="1260" spans="1:4" x14ac:dyDescent="0.25">
      <c r="A1260" t="s">
        <v>32</v>
      </c>
      <c r="B1260" t="s">
        <v>42</v>
      </c>
      <c r="C1260" s="37">
        <v>0</v>
      </c>
      <c r="D1260" s="38">
        <v>2010</v>
      </c>
    </row>
    <row r="1261" spans="1:4" x14ac:dyDescent="0.25">
      <c r="A1261" t="s">
        <v>32</v>
      </c>
      <c r="B1261" t="s">
        <v>43</v>
      </c>
      <c r="C1261" s="37">
        <v>1312</v>
      </c>
      <c r="D1261" s="38">
        <v>2010</v>
      </c>
    </row>
    <row r="1262" spans="1:4" x14ac:dyDescent="0.25">
      <c r="A1262" t="s">
        <v>32</v>
      </c>
      <c r="B1262" t="s">
        <v>44</v>
      </c>
      <c r="C1262" s="37">
        <v>663</v>
      </c>
      <c r="D1262" s="38">
        <v>2010</v>
      </c>
    </row>
    <row r="1263" spans="1:4" x14ac:dyDescent="0.25">
      <c r="A1263" t="s">
        <v>32</v>
      </c>
      <c r="B1263" t="s">
        <v>45</v>
      </c>
      <c r="C1263" s="37">
        <v>0</v>
      </c>
      <c r="D1263" s="38">
        <v>2010</v>
      </c>
    </row>
    <row r="1264" spans="1:4" x14ac:dyDescent="0.25">
      <c r="A1264" t="s">
        <v>32</v>
      </c>
      <c r="B1264" t="s">
        <v>46</v>
      </c>
      <c r="C1264" s="37">
        <v>750</v>
      </c>
      <c r="D1264" s="38">
        <v>2010</v>
      </c>
    </row>
    <row r="1265" spans="1:4" x14ac:dyDescent="0.25">
      <c r="A1265" t="s">
        <v>32</v>
      </c>
      <c r="B1265" t="s">
        <v>47</v>
      </c>
      <c r="C1265" s="37">
        <v>145</v>
      </c>
      <c r="D1265" s="38">
        <v>2010</v>
      </c>
    </row>
    <row r="1266" spans="1:4" x14ac:dyDescent="0.25">
      <c r="A1266" t="s">
        <v>32</v>
      </c>
      <c r="B1266" t="s">
        <v>48</v>
      </c>
      <c r="C1266" s="37">
        <v>1860</v>
      </c>
      <c r="D1266" s="38">
        <v>2010</v>
      </c>
    </row>
    <row r="1267" spans="1:4" x14ac:dyDescent="0.25">
      <c r="A1267" t="s">
        <v>32</v>
      </c>
      <c r="B1267" t="s">
        <v>49</v>
      </c>
      <c r="C1267" s="37">
        <v>56</v>
      </c>
      <c r="D1267" s="38">
        <v>2010</v>
      </c>
    </row>
    <row r="1268" spans="1:4" x14ac:dyDescent="0.25">
      <c r="A1268" t="s">
        <v>32</v>
      </c>
      <c r="B1268" t="s">
        <v>50</v>
      </c>
      <c r="C1268" s="37">
        <v>8158</v>
      </c>
      <c r="D1268" s="38">
        <v>2010</v>
      </c>
    </row>
    <row r="1269" spans="1:4" x14ac:dyDescent="0.25">
      <c r="A1269" t="s">
        <v>32</v>
      </c>
      <c r="B1269" t="s">
        <v>51</v>
      </c>
      <c r="C1269" s="37">
        <v>5755</v>
      </c>
      <c r="D1269" s="38">
        <v>2010</v>
      </c>
    </row>
    <row r="1270" spans="1:4" x14ac:dyDescent="0.25">
      <c r="A1270" t="s">
        <v>32</v>
      </c>
      <c r="B1270" t="s">
        <v>52</v>
      </c>
      <c r="C1270" s="37">
        <v>232</v>
      </c>
      <c r="D1270" s="38">
        <v>2010</v>
      </c>
    </row>
    <row r="1271" spans="1:4" x14ac:dyDescent="0.25">
      <c r="A1271" t="s">
        <v>32</v>
      </c>
      <c r="B1271" t="s">
        <v>53</v>
      </c>
      <c r="C1271" s="37">
        <v>0</v>
      </c>
      <c r="D1271" s="38">
        <v>2010</v>
      </c>
    </row>
    <row r="1272" spans="1:4" x14ac:dyDescent="0.25">
      <c r="A1272" t="s">
        <v>32</v>
      </c>
      <c r="B1272" t="s">
        <v>54</v>
      </c>
      <c r="C1272" s="37">
        <v>572</v>
      </c>
      <c r="D1272" s="38">
        <v>2010</v>
      </c>
    </row>
    <row r="1273" spans="1:4" x14ac:dyDescent="0.25">
      <c r="A1273" t="s">
        <v>32</v>
      </c>
      <c r="B1273" t="s">
        <v>55</v>
      </c>
      <c r="C1273" s="37">
        <v>508</v>
      </c>
      <c r="D1273" s="38">
        <v>2010</v>
      </c>
    </row>
    <row r="1274" spans="1:4" x14ac:dyDescent="0.25">
      <c r="A1274" t="s">
        <v>32</v>
      </c>
      <c r="B1274" t="s">
        <v>56</v>
      </c>
      <c r="C1274" s="37">
        <v>94</v>
      </c>
      <c r="D1274" s="38">
        <v>2010</v>
      </c>
    </row>
    <row r="1275" spans="1:4" x14ac:dyDescent="0.25">
      <c r="A1275" t="s">
        <v>32</v>
      </c>
      <c r="B1275" t="s">
        <v>57</v>
      </c>
      <c r="C1275" s="37">
        <v>879</v>
      </c>
      <c r="D1275" s="38">
        <v>2010</v>
      </c>
    </row>
    <row r="1276" spans="1:4" x14ac:dyDescent="0.25">
      <c r="A1276" t="s">
        <v>32</v>
      </c>
      <c r="B1276" t="s">
        <v>58</v>
      </c>
      <c r="C1276" s="37">
        <v>490</v>
      </c>
      <c r="D1276" s="38">
        <v>2010</v>
      </c>
    </row>
    <row r="1277" spans="1:4" x14ac:dyDescent="0.25">
      <c r="A1277" t="s">
        <v>33</v>
      </c>
      <c r="B1277" t="s">
        <v>8</v>
      </c>
      <c r="C1277" s="37">
        <v>819</v>
      </c>
      <c r="D1277" s="38">
        <v>2010</v>
      </c>
    </row>
    <row r="1278" spans="1:4" x14ac:dyDescent="0.25">
      <c r="A1278" t="s">
        <v>33</v>
      </c>
      <c r="B1278" t="s">
        <v>9</v>
      </c>
      <c r="C1278" s="37">
        <v>1051</v>
      </c>
      <c r="D1278" s="38">
        <v>2010</v>
      </c>
    </row>
    <row r="1279" spans="1:4" x14ac:dyDescent="0.25">
      <c r="A1279" t="s">
        <v>33</v>
      </c>
      <c r="B1279" t="s">
        <v>10</v>
      </c>
      <c r="C1279" s="37">
        <v>2988</v>
      </c>
      <c r="D1279" s="38">
        <v>2010</v>
      </c>
    </row>
    <row r="1280" spans="1:4" x14ac:dyDescent="0.25">
      <c r="A1280" t="s">
        <v>33</v>
      </c>
      <c r="B1280" t="s">
        <v>11</v>
      </c>
      <c r="C1280" s="37">
        <v>4381</v>
      </c>
      <c r="D1280" s="38">
        <v>2010</v>
      </c>
    </row>
    <row r="1281" spans="1:4" x14ac:dyDescent="0.25">
      <c r="A1281" t="s">
        <v>33</v>
      </c>
      <c r="B1281" t="s">
        <v>12</v>
      </c>
      <c r="C1281" s="37">
        <v>9840</v>
      </c>
      <c r="D1281" s="38">
        <v>2010</v>
      </c>
    </row>
    <row r="1282" spans="1:4" x14ac:dyDescent="0.25">
      <c r="A1282" t="s">
        <v>33</v>
      </c>
      <c r="B1282" t="s">
        <v>13</v>
      </c>
      <c r="C1282" s="37">
        <v>1903</v>
      </c>
      <c r="D1282" s="38">
        <v>2010</v>
      </c>
    </row>
    <row r="1283" spans="1:4" x14ac:dyDescent="0.25">
      <c r="A1283" t="s">
        <v>33</v>
      </c>
      <c r="B1283" t="s">
        <v>14</v>
      </c>
      <c r="C1283" s="37">
        <v>243</v>
      </c>
      <c r="D1283" s="38">
        <v>2010</v>
      </c>
    </row>
    <row r="1284" spans="1:4" x14ac:dyDescent="0.25">
      <c r="A1284" t="s">
        <v>33</v>
      </c>
      <c r="B1284" t="s">
        <v>15</v>
      </c>
      <c r="C1284" s="37">
        <v>314</v>
      </c>
      <c r="D1284" s="38">
        <v>2010</v>
      </c>
    </row>
    <row r="1285" spans="1:4" x14ac:dyDescent="0.25">
      <c r="A1285" t="s">
        <v>33</v>
      </c>
      <c r="B1285" t="s">
        <v>16</v>
      </c>
      <c r="C1285" s="37">
        <v>478</v>
      </c>
      <c r="D1285" s="38">
        <v>2010</v>
      </c>
    </row>
    <row r="1286" spans="1:4" x14ac:dyDescent="0.25">
      <c r="A1286" t="s">
        <v>33</v>
      </c>
      <c r="B1286" t="s">
        <v>17</v>
      </c>
      <c r="C1286" s="37">
        <v>8317</v>
      </c>
      <c r="D1286" s="38">
        <v>2010</v>
      </c>
    </row>
    <row r="1287" spans="1:4" x14ac:dyDescent="0.25">
      <c r="A1287" t="s">
        <v>33</v>
      </c>
      <c r="B1287" t="s">
        <v>18</v>
      </c>
      <c r="C1287" s="37">
        <v>2492</v>
      </c>
      <c r="D1287" s="38">
        <v>2010</v>
      </c>
    </row>
    <row r="1288" spans="1:4" x14ac:dyDescent="0.25">
      <c r="A1288" t="s">
        <v>33</v>
      </c>
      <c r="B1288" t="s">
        <v>19</v>
      </c>
      <c r="C1288" s="37">
        <v>380</v>
      </c>
      <c r="D1288" s="38">
        <v>2010</v>
      </c>
    </row>
    <row r="1289" spans="1:4" x14ac:dyDescent="0.25">
      <c r="A1289" t="s">
        <v>33</v>
      </c>
      <c r="B1289" t="s">
        <v>20</v>
      </c>
      <c r="C1289" s="37">
        <v>830</v>
      </c>
      <c r="D1289" s="38">
        <v>2010</v>
      </c>
    </row>
    <row r="1290" spans="1:4" x14ac:dyDescent="0.25">
      <c r="A1290" t="s">
        <v>33</v>
      </c>
      <c r="B1290" t="s">
        <v>21</v>
      </c>
      <c r="C1290" s="37">
        <v>21277</v>
      </c>
      <c r="D1290" s="38">
        <v>2010</v>
      </c>
    </row>
    <row r="1291" spans="1:4" x14ac:dyDescent="0.25">
      <c r="A1291" t="s">
        <v>33</v>
      </c>
      <c r="B1291" t="s">
        <v>22</v>
      </c>
      <c r="C1291" s="37">
        <v>3351</v>
      </c>
      <c r="D1291" s="38">
        <v>2010</v>
      </c>
    </row>
    <row r="1292" spans="1:4" x14ac:dyDescent="0.25">
      <c r="A1292" t="s">
        <v>33</v>
      </c>
      <c r="B1292" t="s">
        <v>23</v>
      </c>
      <c r="C1292" s="37">
        <v>4708</v>
      </c>
      <c r="D1292" s="38">
        <v>2010</v>
      </c>
    </row>
    <row r="1293" spans="1:4" x14ac:dyDescent="0.25">
      <c r="A1293" t="s">
        <v>33</v>
      </c>
      <c r="B1293" t="s">
        <v>24</v>
      </c>
      <c r="C1293" s="37">
        <v>23427</v>
      </c>
      <c r="D1293" s="38">
        <v>2010</v>
      </c>
    </row>
    <row r="1294" spans="1:4" x14ac:dyDescent="0.25">
      <c r="A1294" t="s">
        <v>33</v>
      </c>
      <c r="B1294" t="s">
        <v>25</v>
      </c>
      <c r="C1294" s="37">
        <v>2552</v>
      </c>
      <c r="D1294" s="38">
        <v>2010</v>
      </c>
    </row>
    <row r="1295" spans="1:4" x14ac:dyDescent="0.25">
      <c r="A1295" t="s">
        <v>33</v>
      </c>
      <c r="B1295" t="s">
        <v>26</v>
      </c>
      <c r="C1295" s="37">
        <v>2238</v>
      </c>
      <c r="D1295" s="38">
        <v>2010</v>
      </c>
    </row>
    <row r="1296" spans="1:4" x14ac:dyDescent="0.25">
      <c r="A1296" t="s">
        <v>33</v>
      </c>
      <c r="B1296" t="s">
        <v>27</v>
      </c>
      <c r="C1296" s="37">
        <v>171</v>
      </c>
      <c r="D1296" s="38">
        <v>2010</v>
      </c>
    </row>
    <row r="1297" spans="1:4" x14ac:dyDescent="0.25">
      <c r="A1297" t="s">
        <v>33</v>
      </c>
      <c r="B1297" t="s">
        <v>28</v>
      </c>
      <c r="C1297" s="37">
        <v>1359</v>
      </c>
      <c r="D1297" s="38">
        <v>2010</v>
      </c>
    </row>
    <row r="1298" spans="1:4" x14ac:dyDescent="0.25">
      <c r="A1298" t="s">
        <v>33</v>
      </c>
      <c r="B1298" t="s">
        <v>29</v>
      </c>
      <c r="C1298" s="37">
        <v>1395</v>
      </c>
      <c r="D1298" s="38">
        <v>2010</v>
      </c>
    </row>
    <row r="1299" spans="1:4" x14ac:dyDescent="0.25">
      <c r="A1299" t="s">
        <v>33</v>
      </c>
      <c r="B1299" t="s">
        <v>30</v>
      </c>
      <c r="C1299" s="37">
        <v>2610</v>
      </c>
      <c r="D1299" s="38">
        <v>2010</v>
      </c>
    </row>
    <row r="1300" spans="1:4" x14ac:dyDescent="0.25">
      <c r="A1300" t="s">
        <v>33</v>
      </c>
      <c r="B1300" t="s">
        <v>31</v>
      </c>
      <c r="C1300" s="37">
        <v>1701</v>
      </c>
      <c r="D1300" s="38">
        <v>2010</v>
      </c>
    </row>
    <row r="1301" spans="1:4" x14ac:dyDescent="0.25">
      <c r="A1301" t="s">
        <v>33</v>
      </c>
      <c r="B1301" t="s">
        <v>32</v>
      </c>
      <c r="C1301" s="37">
        <v>1183</v>
      </c>
      <c r="D1301" s="38">
        <v>2010</v>
      </c>
    </row>
    <row r="1302" spans="1:4" x14ac:dyDescent="0.25">
      <c r="A1302" t="s">
        <v>33</v>
      </c>
      <c r="B1302" t="s">
        <v>33</v>
      </c>
      <c r="C1302" s="37" t="s">
        <v>60</v>
      </c>
      <c r="D1302" s="38">
        <v>2010</v>
      </c>
    </row>
    <row r="1303" spans="1:4" x14ac:dyDescent="0.25">
      <c r="A1303" t="s">
        <v>33</v>
      </c>
      <c r="B1303" t="s">
        <v>34</v>
      </c>
      <c r="C1303" s="37">
        <v>220</v>
      </c>
      <c r="D1303" s="38">
        <v>2010</v>
      </c>
    </row>
    <row r="1304" spans="1:4" x14ac:dyDescent="0.25">
      <c r="A1304" t="s">
        <v>33</v>
      </c>
      <c r="B1304" t="s">
        <v>35</v>
      </c>
      <c r="C1304" s="37">
        <v>2636</v>
      </c>
      <c r="D1304" s="38">
        <v>2010</v>
      </c>
    </row>
    <row r="1305" spans="1:4" x14ac:dyDescent="0.25">
      <c r="A1305" t="s">
        <v>33</v>
      </c>
      <c r="B1305" t="s">
        <v>36</v>
      </c>
      <c r="C1305" s="37">
        <v>1060</v>
      </c>
      <c r="D1305" s="38">
        <v>2010</v>
      </c>
    </row>
    <row r="1306" spans="1:4" x14ac:dyDescent="0.25">
      <c r="A1306" t="s">
        <v>33</v>
      </c>
      <c r="B1306" t="s">
        <v>37</v>
      </c>
      <c r="C1306" s="37">
        <v>108</v>
      </c>
      <c r="D1306" s="38">
        <v>2010</v>
      </c>
    </row>
    <row r="1307" spans="1:4" x14ac:dyDescent="0.25">
      <c r="A1307" t="s">
        <v>33</v>
      </c>
      <c r="B1307" t="s">
        <v>38</v>
      </c>
      <c r="C1307" s="37">
        <v>1320</v>
      </c>
      <c r="D1307" s="38">
        <v>2010</v>
      </c>
    </row>
    <row r="1308" spans="1:4" x14ac:dyDescent="0.25">
      <c r="A1308" t="s">
        <v>33</v>
      </c>
      <c r="B1308" t="s">
        <v>39</v>
      </c>
      <c r="C1308" s="37">
        <v>150</v>
      </c>
      <c r="D1308" s="38">
        <v>2010</v>
      </c>
    </row>
    <row r="1309" spans="1:4" x14ac:dyDescent="0.25">
      <c r="A1309" t="s">
        <v>33</v>
      </c>
      <c r="B1309" t="s">
        <v>40</v>
      </c>
      <c r="C1309" s="37">
        <v>2630</v>
      </c>
      <c r="D1309" s="38">
        <v>2010</v>
      </c>
    </row>
    <row r="1310" spans="1:4" x14ac:dyDescent="0.25">
      <c r="A1310" t="s">
        <v>33</v>
      </c>
      <c r="B1310" t="s">
        <v>41</v>
      </c>
      <c r="C1310" s="37">
        <v>1825</v>
      </c>
      <c r="D1310" s="38">
        <v>2010</v>
      </c>
    </row>
    <row r="1311" spans="1:4" x14ac:dyDescent="0.25">
      <c r="A1311" t="s">
        <v>33</v>
      </c>
      <c r="B1311" t="s">
        <v>42</v>
      </c>
      <c r="C1311" s="37">
        <v>848</v>
      </c>
      <c r="D1311" s="38">
        <v>2010</v>
      </c>
    </row>
    <row r="1312" spans="1:4" x14ac:dyDescent="0.25">
      <c r="A1312" t="s">
        <v>33</v>
      </c>
      <c r="B1312" t="s">
        <v>43</v>
      </c>
      <c r="C1312" s="37">
        <v>2163</v>
      </c>
      <c r="D1312" s="38">
        <v>2010</v>
      </c>
    </row>
    <row r="1313" spans="1:4" x14ac:dyDescent="0.25">
      <c r="A1313" t="s">
        <v>33</v>
      </c>
      <c r="B1313" t="s">
        <v>44</v>
      </c>
      <c r="C1313" s="37">
        <v>4647</v>
      </c>
      <c r="D1313" s="38">
        <v>2010</v>
      </c>
    </row>
    <row r="1314" spans="1:4" x14ac:dyDescent="0.25">
      <c r="A1314" t="s">
        <v>33</v>
      </c>
      <c r="B1314" t="s">
        <v>45</v>
      </c>
      <c r="C1314" s="37">
        <v>314</v>
      </c>
      <c r="D1314" s="38">
        <v>2010</v>
      </c>
    </row>
    <row r="1315" spans="1:4" x14ac:dyDescent="0.25">
      <c r="A1315" t="s">
        <v>33</v>
      </c>
      <c r="B1315" t="s">
        <v>46</v>
      </c>
      <c r="C1315" s="37">
        <v>1639</v>
      </c>
      <c r="D1315" s="38">
        <v>2010</v>
      </c>
    </row>
    <row r="1316" spans="1:4" x14ac:dyDescent="0.25">
      <c r="A1316" t="s">
        <v>33</v>
      </c>
      <c r="B1316" t="s">
        <v>47</v>
      </c>
      <c r="C1316" s="37">
        <v>0</v>
      </c>
      <c r="D1316" s="38">
        <v>2010</v>
      </c>
    </row>
    <row r="1317" spans="1:4" x14ac:dyDescent="0.25">
      <c r="A1317" t="s">
        <v>33</v>
      </c>
      <c r="B1317" t="s">
        <v>48</v>
      </c>
      <c r="C1317" s="37">
        <v>954</v>
      </c>
      <c r="D1317" s="38">
        <v>2010</v>
      </c>
    </row>
    <row r="1318" spans="1:4" x14ac:dyDescent="0.25">
      <c r="A1318" t="s">
        <v>33</v>
      </c>
      <c r="B1318" t="s">
        <v>49</v>
      </c>
      <c r="C1318" s="37">
        <v>512</v>
      </c>
      <c r="D1318" s="38">
        <v>2010</v>
      </c>
    </row>
    <row r="1319" spans="1:4" x14ac:dyDescent="0.25">
      <c r="A1319" t="s">
        <v>33</v>
      </c>
      <c r="B1319" t="s">
        <v>50</v>
      </c>
      <c r="C1319" s="37">
        <v>3311</v>
      </c>
      <c r="D1319" s="38">
        <v>2010</v>
      </c>
    </row>
    <row r="1320" spans="1:4" x14ac:dyDescent="0.25">
      <c r="A1320" t="s">
        <v>33</v>
      </c>
      <c r="B1320" t="s">
        <v>51</v>
      </c>
      <c r="C1320" s="37">
        <v>12884</v>
      </c>
      <c r="D1320" s="38">
        <v>2010</v>
      </c>
    </row>
    <row r="1321" spans="1:4" x14ac:dyDescent="0.25">
      <c r="A1321" t="s">
        <v>33</v>
      </c>
      <c r="B1321" t="s">
        <v>52</v>
      </c>
      <c r="C1321" s="37">
        <v>1319</v>
      </c>
      <c r="D1321" s="38">
        <v>2010</v>
      </c>
    </row>
    <row r="1322" spans="1:4" x14ac:dyDescent="0.25">
      <c r="A1322" t="s">
        <v>33</v>
      </c>
      <c r="B1322" t="s">
        <v>53</v>
      </c>
      <c r="C1322" s="37">
        <v>498</v>
      </c>
      <c r="D1322" s="38">
        <v>2010</v>
      </c>
    </row>
    <row r="1323" spans="1:4" x14ac:dyDescent="0.25">
      <c r="A1323" t="s">
        <v>33</v>
      </c>
      <c r="B1323" t="s">
        <v>54</v>
      </c>
      <c r="C1323" s="37">
        <v>3206</v>
      </c>
      <c r="D1323" s="38">
        <v>2010</v>
      </c>
    </row>
    <row r="1324" spans="1:4" x14ac:dyDescent="0.25">
      <c r="A1324" t="s">
        <v>33</v>
      </c>
      <c r="B1324" t="s">
        <v>55</v>
      </c>
      <c r="C1324" s="37">
        <v>1107</v>
      </c>
      <c r="D1324" s="38">
        <v>2010</v>
      </c>
    </row>
    <row r="1325" spans="1:4" x14ac:dyDescent="0.25">
      <c r="A1325" t="s">
        <v>33</v>
      </c>
      <c r="B1325" t="s">
        <v>56</v>
      </c>
      <c r="C1325" s="37">
        <v>177</v>
      </c>
      <c r="D1325" s="38">
        <v>2010</v>
      </c>
    </row>
    <row r="1326" spans="1:4" x14ac:dyDescent="0.25">
      <c r="A1326" t="s">
        <v>33</v>
      </c>
      <c r="B1326" t="s">
        <v>57</v>
      </c>
      <c r="C1326" s="37">
        <v>1331</v>
      </c>
      <c r="D1326" s="38">
        <v>2010</v>
      </c>
    </row>
    <row r="1327" spans="1:4" x14ac:dyDescent="0.25">
      <c r="A1327" t="s">
        <v>33</v>
      </c>
      <c r="B1327" t="s">
        <v>58</v>
      </c>
      <c r="C1327" s="37">
        <v>359</v>
      </c>
      <c r="D1327" s="38">
        <v>2010</v>
      </c>
    </row>
    <row r="1328" spans="1:4" x14ac:dyDescent="0.25">
      <c r="A1328" t="s">
        <v>34</v>
      </c>
      <c r="B1328" t="s">
        <v>8</v>
      </c>
      <c r="C1328" s="37">
        <v>212</v>
      </c>
      <c r="D1328" s="38">
        <v>2010</v>
      </c>
    </row>
    <row r="1329" spans="1:4" x14ac:dyDescent="0.25">
      <c r="A1329" t="s">
        <v>34</v>
      </c>
      <c r="B1329" t="s">
        <v>9</v>
      </c>
      <c r="C1329" s="37">
        <v>650</v>
      </c>
      <c r="D1329" s="38">
        <v>2010</v>
      </c>
    </row>
    <row r="1330" spans="1:4" x14ac:dyDescent="0.25">
      <c r="A1330" t="s">
        <v>34</v>
      </c>
      <c r="B1330" t="s">
        <v>10</v>
      </c>
      <c r="C1330" s="37">
        <v>1909</v>
      </c>
      <c r="D1330" s="38">
        <v>2010</v>
      </c>
    </row>
    <row r="1331" spans="1:4" x14ac:dyDescent="0.25">
      <c r="A1331" t="s">
        <v>34</v>
      </c>
      <c r="B1331" t="s">
        <v>11</v>
      </c>
      <c r="C1331" s="37">
        <v>672</v>
      </c>
      <c r="D1331" s="38">
        <v>2010</v>
      </c>
    </row>
    <row r="1332" spans="1:4" x14ac:dyDescent="0.25">
      <c r="A1332" t="s">
        <v>34</v>
      </c>
      <c r="B1332" t="s">
        <v>12</v>
      </c>
      <c r="C1332" s="37">
        <v>5756</v>
      </c>
      <c r="D1332" s="38">
        <v>2010</v>
      </c>
    </row>
    <row r="1333" spans="1:4" x14ac:dyDescent="0.25">
      <c r="A1333" t="s">
        <v>34</v>
      </c>
      <c r="B1333" t="s">
        <v>13</v>
      </c>
      <c r="C1333" s="37">
        <v>2185</v>
      </c>
      <c r="D1333" s="38">
        <v>2010</v>
      </c>
    </row>
    <row r="1334" spans="1:4" x14ac:dyDescent="0.25">
      <c r="A1334" t="s">
        <v>34</v>
      </c>
      <c r="B1334" t="s">
        <v>14</v>
      </c>
      <c r="C1334" s="37">
        <v>128</v>
      </c>
      <c r="D1334" s="38">
        <v>2010</v>
      </c>
    </row>
    <row r="1335" spans="1:4" x14ac:dyDescent="0.25">
      <c r="A1335" t="s">
        <v>34</v>
      </c>
      <c r="B1335" t="s">
        <v>15</v>
      </c>
      <c r="C1335" s="37">
        <v>71</v>
      </c>
      <c r="D1335" s="38">
        <v>2010</v>
      </c>
    </row>
    <row r="1336" spans="1:4" x14ac:dyDescent="0.25">
      <c r="A1336" t="s">
        <v>34</v>
      </c>
      <c r="B1336" t="s">
        <v>16</v>
      </c>
      <c r="C1336" s="37">
        <v>0</v>
      </c>
      <c r="D1336" s="38">
        <v>2010</v>
      </c>
    </row>
    <row r="1337" spans="1:4" x14ac:dyDescent="0.25">
      <c r="A1337" t="s">
        <v>34</v>
      </c>
      <c r="B1337" t="s">
        <v>17</v>
      </c>
      <c r="C1337" s="37">
        <v>1373</v>
      </c>
      <c r="D1337" s="38">
        <v>2010</v>
      </c>
    </row>
    <row r="1338" spans="1:4" x14ac:dyDescent="0.25">
      <c r="A1338" t="s">
        <v>34</v>
      </c>
      <c r="B1338" t="s">
        <v>18</v>
      </c>
      <c r="C1338" s="37">
        <v>46</v>
      </c>
      <c r="D1338" s="38">
        <v>2010</v>
      </c>
    </row>
    <row r="1339" spans="1:4" x14ac:dyDescent="0.25">
      <c r="A1339" t="s">
        <v>34</v>
      </c>
      <c r="B1339" t="s">
        <v>19</v>
      </c>
      <c r="C1339" s="37">
        <v>0</v>
      </c>
      <c r="D1339" s="38">
        <v>2010</v>
      </c>
    </row>
    <row r="1340" spans="1:4" x14ac:dyDescent="0.25">
      <c r="A1340" t="s">
        <v>34</v>
      </c>
      <c r="B1340" t="s">
        <v>20</v>
      </c>
      <c r="C1340" s="37">
        <v>1458</v>
      </c>
      <c r="D1340" s="38">
        <v>2010</v>
      </c>
    </row>
    <row r="1341" spans="1:4" x14ac:dyDescent="0.25">
      <c r="A1341" t="s">
        <v>34</v>
      </c>
      <c r="B1341" t="s">
        <v>21</v>
      </c>
      <c r="C1341" s="37">
        <v>1094</v>
      </c>
      <c r="D1341" s="38">
        <v>2010</v>
      </c>
    </row>
    <row r="1342" spans="1:4" x14ac:dyDescent="0.25">
      <c r="A1342" t="s">
        <v>34</v>
      </c>
      <c r="B1342" t="s">
        <v>22</v>
      </c>
      <c r="C1342" s="37">
        <v>251</v>
      </c>
      <c r="D1342" s="38">
        <v>2010</v>
      </c>
    </row>
    <row r="1343" spans="1:4" x14ac:dyDescent="0.25">
      <c r="A1343" t="s">
        <v>34</v>
      </c>
      <c r="B1343" t="s">
        <v>23</v>
      </c>
      <c r="C1343" s="37">
        <v>169</v>
      </c>
      <c r="D1343" s="38">
        <v>2010</v>
      </c>
    </row>
    <row r="1344" spans="1:4" x14ac:dyDescent="0.25">
      <c r="A1344" t="s">
        <v>34</v>
      </c>
      <c r="B1344" t="s">
        <v>24</v>
      </c>
      <c r="C1344" s="37">
        <v>60</v>
      </c>
      <c r="D1344" s="38">
        <v>2010</v>
      </c>
    </row>
    <row r="1345" spans="1:4" x14ac:dyDescent="0.25">
      <c r="A1345" t="s">
        <v>34</v>
      </c>
      <c r="B1345" t="s">
        <v>25</v>
      </c>
      <c r="C1345" s="37">
        <v>321</v>
      </c>
      <c r="D1345" s="38">
        <v>2010</v>
      </c>
    </row>
    <row r="1346" spans="1:4" x14ac:dyDescent="0.25">
      <c r="A1346" t="s">
        <v>34</v>
      </c>
      <c r="B1346" t="s">
        <v>26</v>
      </c>
      <c r="C1346" s="37">
        <v>85</v>
      </c>
      <c r="D1346" s="38">
        <v>2010</v>
      </c>
    </row>
    <row r="1347" spans="1:4" x14ac:dyDescent="0.25">
      <c r="A1347" t="s">
        <v>34</v>
      </c>
      <c r="B1347" t="s">
        <v>27</v>
      </c>
      <c r="C1347" s="37">
        <v>76</v>
      </c>
      <c r="D1347" s="38">
        <v>2010</v>
      </c>
    </row>
    <row r="1348" spans="1:4" x14ac:dyDescent="0.25">
      <c r="A1348" t="s">
        <v>34</v>
      </c>
      <c r="B1348" t="s">
        <v>28</v>
      </c>
      <c r="C1348" s="37">
        <v>51</v>
      </c>
      <c r="D1348" s="38">
        <v>2010</v>
      </c>
    </row>
    <row r="1349" spans="1:4" x14ac:dyDescent="0.25">
      <c r="A1349" t="s">
        <v>34</v>
      </c>
      <c r="B1349" t="s">
        <v>29</v>
      </c>
      <c r="C1349" s="37">
        <v>59</v>
      </c>
      <c r="D1349" s="38">
        <v>2010</v>
      </c>
    </row>
    <row r="1350" spans="1:4" x14ac:dyDescent="0.25">
      <c r="A1350" t="s">
        <v>34</v>
      </c>
      <c r="B1350" t="s">
        <v>30</v>
      </c>
      <c r="C1350" s="37">
        <v>648</v>
      </c>
      <c r="D1350" s="38">
        <v>2010</v>
      </c>
    </row>
    <row r="1351" spans="1:4" x14ac:dyDescent="0.25">
      <c r="A1351" t="s">
        <v>34</v>
      </c>
      <c r="B1351" t="s">
        <v>31</v>
      </c>
      <c r="C1351" s="37">
        <v>1323</v>
      </c>
      <c r="D1351" s="38">
        <v>2010</v>
      </c>
    </row>
    <row r="1352" spans="1:4" x14ac:dyDescent="0.25">
      <c r="A1352" t="s">
        <v>34</v>
      </c>
      <c r="B1352" t="s">
        <v>32</v>
      </c>
      <c r="C1352" s="37">
        <v>242</v>
      </c>
      <c r="D1352" s="38">
        <v>2010</v>
      </c>
    </row>
    <row r="1353" spans="1:4" x14ac:dyDescent="0.25">
      <c r="A1353" t="s">
        <v>34</v>
      </c>
      <c r="B1353" t="s">
        <v>33</v>
      </c>
      <c r="C1353" s="37">
        <v>564</v>
      </c>
      <c r="D1353" s="38">
        <v>2010</v>
      </c>
    </row>
    <row r="1354" spans="1:4" x14ac:dyDescent="0.25">
      <c r="A1354" t="s">
        <v>34</v>
      </c>
      <c r="B1354" t="s">
        <v>34</v>
      </c>
      <c r="C1354" s="37" t="s">
        <v>60</v>
      </c>
      <c r="D1354" s="38">
        <v>2010</v>
      </c>
    </row>
    <row r="1355" spans="1:4" x14ac:dyDescent="0.25">
      <c r="A1355" t="s">
        <v>34</v>
      </c>
      <c r="B1355" t="s">
        <v>35</v>
      </c>
      <c r="C1355" s="37">
        <v>340</v>
      </c>
      <c r="D1355" s="38">
        <v>2010</v>
      </c>
    </row>
    <row r="1356" spans="1:4" x14ac:dyDescent="0.25">
      <c r="A1356" t="s">
        <v>34</v>
      </c>
      <c r="B1356" t="s">
        <v>36</v>
      </c>
      <c r="C1356" s="37">
        <v>548</v>
      </c>
      <c r="D1356" s="38">
        <v>2010</v>
      </c>
    </row>
    <row r="1357" spans="1:4" x14ac:dyDescent="0.25">
      <c r="A1357" t="s">
        <v>34</v>
      </c>
      <c r="B1357" t="s">
        <v>37</v>
      </c>
      <c r="C1357" s="37">
        <v>0</v>
      </c>
      <c r="D1357" s="38">
        <v>2010</v>
      </c>
    </row>
    <row r="1358" spans="1:4" x14ac:dyDescent="0.25">
      <c r="A1358" t="s">
        <v>34</v>
      </c>
      <c r="B1358" t="s">
        <v>38</v>
      </c>
      <c r="C1358" s="37">
        <v>0</v>
      </c>
      <c r="D1358" s="38">
        <v>2010</v>
      </c>
    </row>
    <row r="1359" spans="1:4" x14ac:dyDescent="0.25">
      <c r="A1359" t="s">
        <v>34</v>
      </c>
      <c r="B1359" t="s">
        <v>39</v>
      </c>
      <c r="C1359" s="37">
        <v>660</v>
      </c>
      <c r="D1359" s="38">
        <v>2010</v>
      </c>
    </row>
    <row r="1360" spans="1:4" x14ac:dyDescent="0.25">
      <c r="A1360" t="s">
        <v>34</v>
      </c>
      <c r="B1360" t="s">
        <v>40</v>
      </c>
      <c r="C1360" s="37">
        <v>246</v>
      </c>
      <c r="D1360" s="38">
        <v>2010</v>
      </c>
    </row>
    <row r="1361" spans="1:4" x14ac:dyDescent="0.25">
      <c r="A1361" t="s">
        <v>34</v>
      </c>
      <c r="B1361" t="s">
        <v>41</v>
      </c>
      <c r="C1361" s="37">
        <v>1072</v>
      </c>
      <c r="D1361" s="38">
        <v>2010</v>
      </c>
    </row>
    <row r="1362" spans="1:4" x14ac:dyDescent="0.25">
      <c r="A1362" t="s">
        <v>34</v>
      </c>
      <c r="B1362" t="s">
        <v>42</v>
      </c>
      <c r="C1362" s="37">
        <v>1677</v>
      </c>
      <c r="D1362" s="38">
        <v>2010</v>
      </c>
    </row>
    <row r="1363" spans="1:4" x14ac:dyDescent="0.25">
      <c r="A1363" t="s">
        <v>34</v>
      </c>
      <c r="B1363" t="s">
        <v>43</v>
      </c>
      <c r="C1363" s="37">
        <v>89</v>
      </c>
      <c r="D1363" s="38">
        <v>2010</v>
      </c>
    </row>
    <row r="1364" spans="1:4" x14ac:dyDescent="0.25">
      <c r="A1364" t="s">
        <v>34</v>
      </c>
      <c r="B1364" t="s">
        <v>44</v>
      </c>
      <c r="C1364" s="37">
        <v>182</v>
      </c>
      <c r="D1364" s="38">
        <v>2010</v>
      </c>
    </row>
    <row r="1365" spans="1:4" x14ac:dyDescent="0.25">
      <c r="A1365" t="s">
        <v>34</v>
      </c>
      <c r="B1365" t="s">
        <v>45</v>
      </c>
      <c r="C1365" s="37">
        <v>1620</v>
      </c>
      <c r="D1365" s="38">
        <v>2010</v>
      </c>
    </row>
    <row r="1366" spans="1:4" x14ac:dyDescent="0.25">
      <c r="A1366" t="s">
        <v>34</v>
      </c>
      <c r="B1366" t="s">
        <v>46</v>
      </c>
      <c r="C1366" s="37">
        <v>419</v>
      </c>
      <c r="D1366" s="38">
        <v>2010</v>
      </c>
    </row>
    <row r="1367" spans="1:4" x14ac:dyDescent="0.25">
      <c r="A1367" t="s">
        <v>34</v>
      </c>
      <c r="B1367" t="s">
        <v>47</v>
      </c>
      <c r="C1367" s="37">
        <v>0</v>
      </c>
      <c r="D1367" s="38">
        <v>2010</v>
      </c>
    </row>
    <row r="1368" spans="1:4" x14ac:dyDescent="0.25">
      <c r="A1368" t="s">
        <v>34</v>
      </c>
      <c r="B1368" t="s">
        <v>48</v>
      </c>
      <c r="C1368" s="37">
        <v>110</v>
      </c>
      <c r="D1368" s="38">
        <v>2010</v>
      </c>
    </row>
    <row r="1369" spans="1:4" x14ac:dyDescent="0.25">
      <c r="A1369" t="s">
        <v>34</v>
      </c>
      <c r="B1369" t="s">
        <v>49</v>
      </c>
      <c r="C1369" s="37">
        <v>295</v>
      </c>
      <c r="D1369" s="38">
        <v>2010</v>
      </c>
    </row>
    <row r="1370" spans="1:4" x14ac:dyDescent="0.25">
      <c r="A1370" t="s">
        <v>34</v>
      </c>
      <c r="B1370" t="s">
        <v>50</v>
      </c>
      <c r="C1370" s="37">
        <v>111</v>
      </c>
      <c r="D1370" s="38">
        <v>2010</v>
      </c>
    </row>
    <row r="1371" spans="1:4" x14ac:dyDescent="0.25">
      <c r="A1371" t="s">
        <v>34</v>
      </c>
      <c r="B1371" t="s">
        <v>51</v>
      </c>
      <c r="C1371" s="37">
        <v>2101</v>
      </c>
      <c r="D1371" s="38">
        <v>2010</v>
      </c>
    </row>
    <row r="1372" spans="1:4" x14ac:dyDescent="0.25">
      <c r="A1372" t="s">
        <v>34</v>
      </c>
      <c r="B1372" t="s">
        <v>52</v>
      </c>
      <c r="C1372" s="37">
        <v>964</v>
      </c>
      <c r="D1372" s="38">
        <v>2010</v>
      </c>
    </row>
    <row r="1373" spans="1:4" x14ac:dyDescent="0.25">
      <c r="A1373" t="s">
        <v>34</v>
      </c>
      <c r="B1373" t="s">
        <v>53</v>
      </c>
      <c r="C1373" s="37">
        <v>0</v>
      </c>
      <c r="D1373" s="38">
        <v>2010</v>
      </c>
    </row>
    <row r="1374" spans="1:4" x14ac:dyDescent="0.25">
      <c r="A1374" t="s">
        <v>34</v>
      </c>
      <c r="B1374" t="s">
        <v>54</v>
      </c>
      <c r="C1374" s="37">
        <v>497</v>
      </c>
      <c r="D1374" s="38">
        <v>2010</v>
      </c>
    </row>
    <row r="1375" spans="1:4" x14ac:dyDescent="0.25">
      <c r="A1375" t="s">
        <v>34</v>
      </c>
      <c r="B1375" t="s">
        <v>55</v>
      </c>
      <c r="C1375" s="37">
        <v>3250</v>
      </c>
      <c r="D1375" s="38">
        <v>2010</v>
      </c>
    </row>
    <row r="1376" spans="1:4" x14ac:dyDescent="0.25">
      <c r="A1376" t="s">
        <v>34</v>
      </c>
      <c r="B1376" t="s">
        <v>56</v>
      </c>
      <c r="C1376" s="37">
        <v>0</v>
      </c>
      <c r="D1376" s="38">
        <v>2010</v>
      </c>
    </row>
    <row r="1377" spans="1:4" x14ac:dyDescent="0.25">
      <c r="A1377" t="s">
        <v>34</v>
      </c>
      <c r="B1377" t="s">
        <v>57</v>
      </c>
      <c r="C1377" s="37">
        <v>357</v>
      </c>
      <c r="D1377" s="38">
        <v>2010</v>
      </c>
    </row>
    <row r="1378" spans="1:4" x14ac:dyDescent="0.25">
      <c r="A1378" t="s">
        <v>34</v>
      </c>
      <c r="B1378" t="s">
        <v>58</v>
      </c>
      <c r="C1378" s="37">
        <v>1689</v>
      </c>
      <c r="D1378" s="38">
        <v>2010</v>
      </c>
    </row>
    <row r="1379" spans="1:4" x14ac:dyDescent="0.25">
      <c r="A1379" t="s">
        <v>35</v>
      </c>
      <c r="B1379" t="s">
        <v>8</v>
      </c>
      <c r="C1379" s="37">
        <v>232</v>
      </c>
      <c r="D1379" s="38">
        <v>2010</v>
      </c>
    </row>
    <row r="1380" spans="1:4" x14ac:dyDescent="0.25">
      <c r="A1380" t="s">
        <v>35</v>
      </c>
      <c r="B1380" t="s">
        <v>9</v>
      </c>
      <c r="C1380" s="37">
        <v>35</v>
      </c>
      <c r="D1380" s="38">
        <v>2010</v>
      </c>
    </row>
    <row r="1381" spans="1:4" x14ac:dyDescent="0.25">
      <c r="A1381" t="s">
        <v>35</v>
      </c>
      <c r="B1381" t="s">
        <v>10</v>
      </c>
      <c r="C1381" s="37">
        <v>2322</v>
      </c>
      <c r="D1381" s="38">
        <v>2010</v>
      </c>
    </row>
    <row r="1382" spans="1:4" x14ac:dyDescent="0.25">
      <c r="A1382" t="s">
        <v>35</v>
      </c>
      <c r="B1382" t="s">
        <v>11</v>
      </c>
      <c r="C1382" s="37">
        <v>674</v>
      </c>
      <c r="D1382" s="38">
        <v>2010</v>
      </c>
    </row>
    <row r="1383" spans="1:4" x14ac:dyDescent="0.25">
      <c r="A1383" t="s">
        <v>35</v>
      </c>
      <c r="B1383" t="s">
        <v>12</v>
      </c>
      <c r="C1383" s="37">
        <v>4430</v>
      </c>
      <c r="D1383" s="38">
        <v>2010</v>
      </c>
    </row>
    <row r="1384" spans="1:4" x14ac:dyDescent="0.25">
      <c r="A1384" t="s">
        <v>35</v>
      </c>
      <c r="B1384" t="s">
        <v>13</v>
      </c>
      <c r="C1384" s="37">
        <v>4182</v>
      </c>
      <c r="D1384" s="38">
        <v>2010</v>
      </c>
    </row>
    <row r="1385" spans="1:4" x14ac:dyDescent="0.25">
      <c r="A1385" t="s">
        <v>35</v>
      </c>
      <c r="B1385" t="s">
        <v>14</v>
      </c>
      <c r="C1385" s="37">
        <v>361</v>
      </c>
      <c r="D1385" s="38">
        <v>2010</v>
      </c>
    </row>
    <row r="1386" spans="1:4" x14ac:dyDescent="0.25">
      <c r="A1386" t="s">
        <v>35</v>
      </c>
      <c r="B1386" t="s">
        <v>15</v>
      </c>
      <c r="C1386" s="37">
        <v>177</v>
      </c>
      <c r="D1386" s="38">
        <v>2010</v>
      </c>
    </row>
    <row r="1387" spans="1:4" x14ac:dyDescent="0.25">
      <c r="A1387" t="s">
        <v>35</v>
      </c>
      <c r="B1387" t="s">
        <v>16</v>
      </c>
      <c r="C1387" s="37">
        <v>0</v>
      </c>
      <c r="D1387" s="38">
        <v>2010</v>
      </c>
    </row>
    <row r="1388" spans="1:4" x14ac:dyDescent="0.25">
      <c r="A1388" t="s">
        <v>35</v>
      </c>
      <c r="B1388" t="s">
        <v>17</v>
      </c>
      <c r="C1388" s="37">
        <v>1775</v>
      </c>
      <c r="D1388" s="38">
        <v>2010</v>
      </c>
    </row>
    <row r="1389" spans="1:4" x14ac:dyDescent="0.25">
      <c r="A1389" t="s">
        <v>35</v>
      </c>
      <c r="B1389" t="s">
        <v>18</v>
      </c>
      <c r="C1389" s="37">
        <v>1202</v>
      </c>
      <c r="D1389" s="38">
        <v>2010</v>
      </c>
    </row>
    <row r="1390" spans="1:4" x14ac:dyDescent="0.25">
      <c r="A1390" t="s">
        <v>35</v>
      </c>
      <c r="B1390" t="s">
        <v>19</v>
      </c>
      <c r="C1390" s="37">
        <v>257</v>
      </c>
      <c r="D1390" s="38">
        <v>2010</v>
      </c>
    </row>
    <row r="1391" spans="1:4" x14ac:dyDescent="0.25">
      <c r="A1391" t="s">
        <v>35</v>
      </c>
      <c r="B1391" t="s">
        <v>20</v>
      </c>
      <c r="C1391" s="37">
        <v>127</v>
      </c>
      <c r="D1391" s="38">
        <v>2010</v>
      </c>
    </row>
    <row r="1392" spans="1:4" x14ac:dyDescent="0.25">
      <c r="A1392" t="s">
        <v>35</v>
      </c>
      <c r="B1392" t="s">
        <v>21</v>
      </c>
      <c r="C1392" s="37">
        <v>1820</v>
      </c>
      <c r="D1392" s="38">
        <v>2010</v>
      </c>
    </row>
    <row r="1393" spans="1:4" x14ac:dyDescent="0.25">
      <c r="A1393" t="s">
        <v>35</v>
      </c>
      <c r="B1393" t="s">
        <v>22</v>
      </c>
      <c r="C1393" s="37">
        <v>639</v>
      </c>
      <c r="D1393" s="38">
        <v>2010</v>
      </c>
    </row>
    <row r="1394" spans="1:4" x14ac:dyDescent="0.25">
      <c r="A1394" t="s">
        <v>35</v>
      </c>
      <c r="B1394" t="s">
        <v>23</v>
      </c>
      <c r="C1394" s="37">
        <v>5536</v>
      </c>
      <c r="D1394" s="38">
        <v>2010</v>
      </c>
    </row>
    <row r="1395" spans="1:4" x14ac:dyDescent="0.25">
      <c r="A1395" t="s">
        <v>35</v>
      </c>
      <c r="B1395" t="s">
        <v>24</v>
      </c>
      <c r="C1395" s="37">
        <v>2484</v>
      </c>
      <c r="D1395" s="38">
        <v>2010</v>
      </c>
    </row>
    <row r="1396" spans="1:4" x14ac:dyDescent="0.25">
      <c r="A1396" t="s">
        <v>35</v>
      </c>
      <c r="B1396" t="s">
        <v>25</v>
      </c>
      <c r="C1396" s="37">
        <v>153</v>
      </c>
      <c r="D1396" s="38">
        <v>2010</v>
      </c>
    </row>
    <row r="1397" spans="1:4" x14ac:dyDescent="0.25">
      <c r="A1397" t="s">
        <v>35</v>
      </c>
      <c r="B1397" t="s">
        <v>26</v>
      </c>
      <c r="C1397" s="37">
        <v>89</v>
      </c>
      <c r="D1397" s="38">
        <v>2010</v>
      </c>
    </row>
    <row r="1398" spans="1:4" x14ac:dyDescent="0.25">
      <c r="A1398" t="s">
        <v>35</v>
      </c>
      <c r="B1398" t="s">
        <v>27</v>
      </c>
      <c r="C1398" s="37">
        <v>0</v>
      </c>
      <c r="D1398" s="38">
        <v>2010</v>
      </c>
    </row>
    <row r="1399" spans="1:4" x14ac:dyDescent="0.25">
      <c r="A1399" t="s">
        <v>35</v>
      </c>
      <c r="B1399" t="s">
        <v>28</v>
      </c>
      <c r="C1399" s="37">
        <v>77</v>
      </c>
      <c r="D1399" s="38">
        <v>2010</v>
      </c>
    </row>
    <row r="1400" spans="1:4" x14ac:dyDescent="0.25">
      <c r="A1400" t="s">
        <v>35</v>
      </c>
      <c r="B1400" t="s">
        <v>29</v>
      </c>
      <c r="C1400" s="37">
        <v>100</v>
      </c>
      <c r="D1400" s="38">
        <v>2010</v>
      </c>
    </row>
    <row r="1401" spans="1:4" x14ac:dyDescent="0.25">
      <c r="A1401" t="s">
        <v>35</v>
      </c>
      <c r="B1401" t="s">
        <v>30</v>
      </c>
      <c r="C1401" s="37">
        <v>726</v>
      </c>
      <c r="D1401" s="38">
        <v>2010</v>
      </c>
    </row>
    <row r="1402" spans="1:4" x14ac:dyDescent="0.25">
      <c r="A1402" t="s">
        <v>35</v>
      </c>
      <c r="B1402" t="s">
        <v>31</v>
      </c>
      <c r="C1402" s="37">
        <v>2254</v>
      </c>
      <c r="D1402" s="38">
        <v>2010</v>
      </c>
    </row>
    <row r="1403" spans="1:4" x14ac:dyDescent="0.25">
      <c r="A1403" t="s">
        <v>35</v>
      </c>
      <c r="B1403" t="s">
        <v>32</v>
      </c>
      <c r="C1403" s="37">
        <v>823</v>
      </c>
      <c r="D1403" s="38">
        <v>2010</v>
      </c>
    </row>
    <row r="1404" spans="1:4" x14ac:dyDescent="0.25">
      <c r="A1404" t="s">
        <v>35</v>
      </c>
      <c r="B1404" t="s">
        <v>33</v>
      </c>
      <c r="C1404" s="37">
        <v>2723</v>
      </c>
      <c r="D1404" s="38">
        <v>2010</v>
      </c>
    </row>
    <row r="1405" spans="1:4" x14ac:dyDescent="0.25">
      <c r="A1405" t="s">
        <v>35</v>
      </c>
      <c r="B1405" t="s">
        <v>34</v>
      </c>
      <c r="C1405" s="37">
        <v>112</v>
      </c>
      <c r="D1405" s="38">
        <v>2010</v>
      </c>
    </row>
    <row r="1406" spans="1:4" x14ac:dyDescent="0.25">
      <c r="A1406" t="s">
        <v>35</v>
      </c>
      <c r="B1406" t="s">
        <v>35</v>
      </c>
      <c r="C1406" s="37" t="s">
        <v>60</v>
      </c>
      <c r="D1406" s="38">
        <v>2010</v>
      </c>
    </row>
    <row r="1407" spans="1:4" x14ac:dyDescent="0.25">
      <c r="A1407" t="s">
        <v>35</v>
      </c>
      <c r="B1407" t="s">
        <v>36</v>
      </c>
      <c r="C1407" s="37">
        <v>232</v>
      </c>
      <c r="D1407" s="38">
        <v>2010</v>
      </c>
    </row>
    <row r="1408" spans="1:4" x14ac:dyDescent="0.25">
      <c r="A1408" t="s">
        <v>35</v>
      </c>
      <c r="B1408" t="s">
        <v>37</v>
      </c>
      <c r="C1408" s="37">
        <v>0</v>
      </c>
      <c r="D1408" s="38">
        <v>2010</v>
      </c>
    </row>
    <row r="1409" spans="1:4" x14ac:dyDescent="0.25">
      <c r="A1409" t="s">
        <v>35</v>
      </c>
      <c r="B1409" t="s">
        <v>38</v>
      </c>
      <c r="C1409" s="37">
        <v>143</v>
      </c>
      <c r="D1409" s="38">
        <v>2010</v>
      </c>
    </row>
    <row r="1410" spans="1:4" x14ac:dyDescent="0.25">
      <c r="A1410" t="s">
        <v>35</v>
      </c>
      <c r="B1410" t="s">
        <v>39</v>
      </c>
      <c r="C1410" s="37">
        <v>831</v>
      </c>
      <c r="D1410" s="38">
        <v>2010</v>
      </c>
    </row>
    <row r="1411" spans="1:4" x14ac:dyDescent="0.25">
      <c r="A1411" t="s">
        <v>35</v>
      </c>
      <c r="B1411" t="s">
        <v>40</v>
      </c>
      <c r="C1411" s="37">
        <v>111</v>
      </c>
      <c r="D1411" s="38">
        <v>2010</v>
      </c>
    </row>
    <row r="1412" spans="1:4" x14ac:dyDescent="0.25">
      <c r="A1412" t="s">
        <v>35</v>
      </c>
      <c r="B1412" t="s">
        <v>41</v>
      </c>
      <c r="C1412" s="37">
        <v>442</v>
      </c>
      <c r="D1412" s="38">
        <v>2010</v>
      </c>
    </row>
    <row r="1413" spans="1:4" x14ac:dyDescent="0.25">
      <c r="A1413" t="s">
        <v>35</v>
      </c>
      <c r="B1413" t="s">
        <v>42</v>
      </c>
      <c r="C1413" s="37">
        <v>777</v>
      </c>
      <c r="D1413" s="38">
        <v>2010</v>
      </c>
    </row>
    <row r="1414" spans="1:4" x14ac:dyDescent="0.25">
      <c r="A1414" t="s">
        <v>35</v>
      </c>
      <c r="B1414" t="s">
        <v>43</v>
      </c>
      <c r="C1414" s="37">
        <v>1232</v>
      </c>
      <c r="D1414" s="38">
        <v>2010</v>
      </c>
    </row>
    <row r="1415" spans="1:4" x14ac:dyDescent="0.25">
      <c r="A1415" t="s">
        <v>35</v>
      </c>
      <c r="B1415" t="s">
        <v>44</v>
      </c>
      <c r="C1415" s="37">
        <v>702</v>
      </c>
      <c r="D1415" s="38">
        <v>2010</v>
      </c>
    </row>
    <row r="1416" spans="1:4" x14ac:dyDescent="0.25">
      <c r="A1416" t="s">
        <v>35</v>
      </c>
      <c r="B1416" t="s">
        <v>45</v>
      </c>
      <c r="C1416" s="37">
        <v>506</v>
      </c>
      <c r="D1416" s="38">
        <v>2010</v>
      </c>
    </row>
    <row r="1417" spans="1:4" x14ac:dyDescent="0.25">
      <c r="A1417" t="s">
        <v>35</v>
      </c>
      <c r="B1417" t="s">
        <v>46</v>
      </c>
      <c r="C1417" s="37">
        <v>345</v>
      </c>
      <c r="D1417" s="38">
        <v>2010</v>
      </c>
    </row>
    <row r="1418" spans="1:4" x14ac:dyDescent="0.25">
      <c r="A1418" t="s">
        <v>35</v>
      </c>
      <c r="B1418" t="s">
        <v>47</v>
      </c>
      <c r="C1418" s="37">
        <v>0</v>
      </c>
      <c r="D1418" s="38">
        <v>2010</v>
      </c>
    </row>
    <row r="1419" spans="1:4" x14ac:dyDescent="0.25">
      <c r="A1419" t="s">
        <v>35</v>
      </c>
      <c r="B1419" t="s">
        <v>48</v>
      </c>
      <c r="C1419" s="37">
        <v>65</v>
      </c>
      <c r="D1419" s="38">
        <v>2010</v>
      </c>
    </row>
    <row r="1420" spans="1:4" x14ac:dyDescent="0.25">
      <c r="A1420" t="s">
        <v>35</v>
      </c>
      <c r="B1420" t="s">
        <v>49</v>
      </c>
      <c r="C1420" s="37">
        <v>2936</v>
      </c>
      <c r="D1420" s="38">
        <v>2010</v>
      </c>
    </row>
    <row r="1421" spans="1:4" x14ac:dyDescent="0.25">
      <c r="A1421" t="s">
        <v>35</v>
      </c>
      <c r="B1421" t="s">
        <v>50</v>
      </c>
      <c r="C1421" s="37">
        <v>77</v>
      </c>
      <c r="D1421" s="38">
        <v>2010</v>
      </c>
    </row>
    <row r="1422" spans="1:4" x14ac:dyDescent="0.25">
      <c r="A1422" t="s">
        <v>35</v>
      </c>
      <c r="B1422" t="s">
        <v>51</v>
      </c>
      <c r="C1422" s="37">
        <v>4445</v>
      </c>
      <c r="D1422" s="38">
        <v>2010</v>
      </c>
    </row>
    <row r="1423" spans="1:4" x14ac:dyDescent="0.25">
      <c r="A1423" t="s">
        <v>35</v>
      </c>
      <c r="B1423" t="s">
        <v>52</v>
      </c>
      <c r="C1423" s="37">
        <v>537</v>
      </c>
      <c r="D1423" s="38">
        <v>2010</v>
      </c>
    </row>
    <row r="1424" spans="1:4" x14ac:dyDescent="0.25">
      <c r="A1424" t="s">
        <v>35</v>
      </c>
      <c r="B1424" t="s">
        <v>53</v>
      </c>
      <c r="C1424" s="37">
        <v>0</v>
      </c>
      <c r="D1424" s="38">
        <v>2010</v>
      </c>
    </row>
    <row r="1425" spans="1:4" x14ac:dyDescent="0.25">
      <c r="A1425" t="s">
        <v>35</v>
      </c>
      <c r="B1425" t="s">
        <v>54</v>
      </c>
      <c r="C1425" s="37">
        <v>772</v>
      </c>
      <c r="D1425" s="38">
        <v>2010</v>
      </c>
    </row>
    <row r="1426" spans="1:4" x14ac:dyDescent="0.25">
      <c r="A1426" t="s">
        <v>35</v>
      </c>
      <c r="B1426" t="s">
        <v>55</v>
      </c>
      <c r="C1426" s="37">
        <v>1230</v>
      </c>
      <c r="D1426" s="38">
        <v>2010</v>
      </c>
    </row>
    <row r="1427" spans="1:4" x14ac:dyDescent="0.25">
      <c r="A1427" t="s">
        <v>35</v>
      </c>
      <c r="B1427" t="s">
        <v>56</v>
      </c>
      <c r="C1427" s="37">
        <v>73</v>
      </c>
      <c r="D1427" s="38">
        <v>2010</v>
      </c>
    </row>
    <row r="1428" spans="1:4" x14ac:dyDescent="0.25">
      <c r="A1428" t="s">
        <v>35</v>
      </c>
      <c r="B1428" t="s">
        <v>57</v>
      </c>
      <c r="C1428" s="37">
        <v>1046</v>
      </c>
      <c r="D1428" s="38">
        <v>2010</v>
      </c>
    </row>
    <row r="1429" spans="1:4" x14ac:dyDescent="0.25">
      <c r="A1429" t="s">
        <v>35</v>
      </c>
      <c r="B1429" t="s">
        <v>58</v>
      </c>
      <c r="C1429" s="37">
        <v>1478</v>
      </c>
      <c r="D1429" s="38">
        <v>2010</v>
      </c>
    </row>
    <row r="1430" spans="1:4" x14ac:dyDescent="0.25">
      <c r="A1430" t="s">
        <v>36</v>
      </c>
      <c r="B1430" t="s">
        <v>8</v>
      </c>
      <c r="C1430" s="37">
        <v>150</v>
      </c>
      <c r="D1430" s="38">
        <v>2010</v>
      </c>
    </row>
    <row r="1431" spans="1:4" x14ac:dyDescent="0.25">
      <c r="A1431" t="s">
        <v>36</v>
      </c>
      <c r="B1431" t="s">
        <v>9</v>
      </c>
      <c r="C1431" s="37">
        <v>511</v>
      </c>
      <c r="D1431" s="38">
        <v>2010</v>
      </c>
    </row>
    <row r="1432" spans="1:4" x14ac:dyDescent="0.25">
      <c r="A1432" t="s">
        <v>36</v>
      </c>
      <c r="B1432" t="s">
        <v>10</v>
      </c>
      <c r="C1432" s="37">
        <v>7818</v>
      </c>
      <c r="D1432" s="38">
        <v>2010</v>
      </c>
    </row>
    <row r="1433" spans="1:4" x14ac:dyDescent="0.25">
      <c r="A1433" t="s">
        <v>36</v>
      </c>
      <c r="B1433" t="s">
        <v>11</v>
      </c>
      <c r="C1433" s="37">
        <v>530</v>
      </c>
      <c r="D1433" s="38">
        <v>2010</v>
      </c>
    </row>
    <row r="1434" spans="1:4" x14ac:dyDescent="0.25">
      <c r="A1434" t="s">
        <v>36</v>
      </c>
      <c r="B1434" t="s">
        <v>12</v>
      </c>
      <c r="C1434" s="37">
        <v>35472</v>
      </c>
      <c r="D1434" s="38">
        <v>2010</v>
      </c>
    </row>
    <row r="1435" spans="1:4" x14ac:dyDescent="0.25">
      <c r="A1435" t="s">
        <v>36</v>
      </c>
      <c r="B1435" t="s">
        <v>13</v>
      </c>
      <c r="C1435" s="37">
        <v>2935</v>
      </c>
      <c r="D1435" s="38">
        <v>2010</v>
      </c>
    </row>
    <row r="1436" spans="1:4" x14ac:dyDescent="0.25">
      <c r="A1436" t="s">
        <v>36</v>
      </c>
      <c r="B1436" t="s">
        <v>14</v>
      </c>
      <c r="C1436" s="37">
        <v>648</v>
      </c>
      <c r="D1436" s="38">
        <v>2010</v>
      </c>
    </row>
    <row r="1437" spans="1:4" x14ac:dyDescent="0.25">
      <c r="A1437" t="s">
        <v>36</v>
      </c>
      <c r="B1437" t="s">
        <v>15</v>
      </c>
      <c r="C1437" s="37">
        <v>0</v>
      </c>
      <c r="D1437" s="38">
        <v>2010</v>
      </c>
    </row>
    <row r="1438" spans="1:4" x14ac:dyDescent="0.25">
      <c r="A1438" t="s">
        <v>36</v>
      </c>
      <c r="B1438" t="s">
        <v>16</v>
      </c>
      <c r="C1438" s="37">
        <v>0</v>
      </c>
      <c r="D1438" s="38">
        <v>2010</v>
      </c>
    </row>
    <row r="1439" spans="1:4" x14ac:dyDescent="0.25">
      <c r="A1439" t="s">
        <v>36</v>
      </c>
      <c r="B1439" t="s">
        <v>17</v>
      </c>
      <c r="C1439" s="37">
        <v>3579</v>
      </c>
      <c r="D1439" s="38">
        <v>2010</v>
      </c>
    </row>
    <row r="1440" spans="1:4" x14ac:dyDescent="0.25">
      <c r="A1440" t="s">
        <v>36</v>
      </c>
      <c r="B1440" t="s">
        <v>18</v>
      </c>
      <c r="C1440" s="37">
        <v>1187</v>
      </c>
      <c r="D1440" s="38">
        <v>2010</v>
      </c>
    </row>
    <row r="1441" spans="1:4" x14ac:dyDescent="0.25">
      <c r="A1441" t="s">
        <v>36</v>
      </c>
      <c r="B1441" t="s">
        <v>19</v>
      </c>
      <c r="C1441" s="37">
        <v>4363</v>
      </c>
      <c r="D1441" s="38">
        <v>2010</v>
      </c>
    </row>
    <row r="1442" spans="1:4" x14ac:dyDescent="0.25">
      <c r="A1442" t="s">
        <v>36</v>
      </c>
      <c r="B1442" t="s">
        <v>20</v>
      </c>
      <c r="C1442" s="37">
        <v>1686</v>
      </c>
      <c r="D1442" s="38">
        <v>2010</v>
      </c>
    </row>
    <row r="1443" spans="1:4" x14ac:dyDescent="0.25">
      <c r="A1443" t="s">
        <v>36</v>
      </c>
      <c r="B1443" t="s">
        <v>21</v>
      </c>
      <c r="C1443" s="37">
        <v>1711</v>
      </c>
      <c r="D1443" s="38">
        <v>2010</v>
      </c>
    </row>
    <row r="1444" spans="1:4" x14ac:dyDescent="0.25">
      <c r="A1444" t="s">
        <v>36</v>
      </c>
      <c r="B1444" t="s">
        <v>22</v>
      </c>
      <c r="C1444" s="37">
        <v>739</v>
      </c>
      <c r="D1444" s="38">
        <v>2010</v>
      </c>
    </row>
    <row r="1445" spans="1:4" x14ac:dyDescent="0.25">
      <c r="A1445" t="s">
        <v>36</v>
      </c>
      <c r="B1445" t="s">
        <v>23</v>
      </c>
      <c r="C1445" s="37">
        <v>543</v>
      </c>
      <c r="D1445" s="38">
        <v>2010</v>
      </c>
    </row>
    <row r="1446" spans="1:4" x14ac:dyDescent="0.25">
      <c r="A1446" t="s">
        <v>36</v>
      </c>
      <c r="B1446" t="s">
        <v>24</v>
      </c>
      <c r="C1446" s="37">
        <v>453</v>
      </c>
      <c r="D1446" s="38">
        <v>2010</v>
      </c>
    </row>
    <row r="1447" spans="1:4" x14ac:dyDescent="0.25">
      <c r="A1447" t="s">
        <v>36</v>
      </c>
      <c r="B1447" t="s">
        <v>25</v>
      </c>
      <c r="C1447" s="37">
        <v>569</v>
      </c>
      <c r="D1447" s="38">
        <v>2010</v>
      </c>
    </row>
    <row r="1448" spans="1:4" x14ac:dyDescent="0.25">
      <c r="A1448" t="s">
        <v>36</v>
      </c>
      <c r="B1448" t="s">
        <v>26</v>
      </c>
      <c r="C1448" s="37">
        <v>733</v>
      </c>
      <c r="D1448" s="38">
        <v>2010</v>
      </c>
    </row>
    <row r="1449" spans="1:4" x14ac:dyDescent="0.25">
      <c r="A1449" t="s">
        <v>36</v>
      </c>
      <c r="B1449" t="s">
        <v>27</v>
      </c>
      <c r="C1449" s="37">
        <v>0</v>
      </c>
      <c r="D1449" s="38">
        <v>2010</v>
      </c>
    </row>
    <row r="1450" spans="1:4" x14ac:dyDescent="0.25">
      <c r="A1450" t="s">
        <v>36</v>
      </c>
      <c r="B1450" t="s">
        <v>28</v>
      </c>
      <c r="C1450" s="37">
        <v>485</v>
      </c>
      <c r="D1450" s="38">
        <v>2010</v>
      </c>
    </row>
    <row r="1451" spans="1:4" x14ac:dyDescent="0.25">
      <c r="A1451" t="s">
        <v>36</v>
      </c>
      <c r="B1451" t="s">
        <v>29</v>
      </c>
      <c r="C1451" s="37">
        <v>1275</v>
      </c>
      <c r="D1451" s="38">
        <v>2010</v>
      </c>
    </row>
    <row r="1452" spans="1:4" x14ac:dyDescent="0.25">
      <c r="A1452" t="s">
        <v>36</v>
      </c>
      <c r="B1452" t="s">
        <v>30</v>
      </c>
      <c r="C1452" s="37">
        <v>2202</v>
      </c>
      <c r="D1452" s="38">
        <v>2010</v>
      </c>
    </row>
    <row r="1453" spans="1:4" x14ac:dyDescent="0.25">
      <c r="A1453" t="s">
        <v>36</v>
      </c>
      <c r="B1453" t="s">
        <v>31</v>
      </c>
      <c r="C1453" s="37">
        <v>805</v>
      </c>
      <c r="D1453" s="38">
        <v>2010</v>
      </c>
    </row>
    <row r="1454" spans="1:4" x14ac:dyDescent="0.25">
      <c r="A1454" t="s">
        <v>36</v>
      </c>
      <c r="B1454" t="s">
        <v>32</v>
      </c>
      <c r="C1454" s="37">
        <v>946</v>
      </c>
      <c r="D1454" s="38">
        <v>2010</v>
      </c>
    </row>
    <row r="1455" spans="1:4" x14ac:dyDescent="0.25">
      <c r="A1455" t="s">
        <v>36</v>
      </c>
      <c r="B1455" t="s">
        <v>33</v>
      </c>
      <c r="C1455" s="37">
        <v>1747</v>
      </c>
      <c r="D1455" s="38">
        <v>2010</v>
      </c>
    </row>
    <row r="1456" spans="1:4" x14ac:dyDescent="0.25">
      <c r="A1456" t="s">
        <v>36</v>
      </c>
      <c r="B1456" t="s">
        <v>34</v>
      </c>
      <c r="C1456" s="37">
        <v>770</v>
      </c>
      <c r="D1456" s="38">
        <v>2010</v>
      </c>
    </row>
    <row r="1457" spans="1:4" x14ac:dyDescent="0.25">
      <c r="A1457" t="s">
        <v>36</v>
      </c>
      <c r="B1457" t="s">
        <v>35</v>
      </c>
      <c r="C1457" s="37">
        <v>1129</v>
      </c>
      <c r="D1457" s="38">
        <v>2010</v>
      </c>
    </row>
    <row r="1458" spans="1:4" x14ac:dyDescent="0.25">
      <c r="A1458" t="s">
        <v>36</v>
      </c>
      <c r="B1458" t="s">
        <v>36</v>
      </c>
      <c r="C1458" s="37" t="s">
        <v>60</v>
      </c>
      <c r="D1458" s="38">
        <v>2010</v>
      </c>
    </row>
    <row r="1459" spans="1:4" x14ac:dyDescent="0.25">
      <c r="A1459" t="s">
        <v>36</v>
      </c>
      <c r="B1459" t="s">
        <v>37</v>
      </c>
      <c r="C1459" s="37">
        <v>59</v>
      </c>
      <c r="D1459" s="38">
        <v>2010</v>
      </c>
    </row>
    <row r="1460" spans="1:4" x14ac:dyDescent="0.25">
      <c r="A1460" t="s">
        <v>36</v>
      </c>
      <c r="B1460" t="s">
        <v>38</v>
      </c>
      <c r="C1460" s="37">
        <v>1528</v>
      </c>
      <c r="D1460" s="38">
        <v>2010</v>
      </c>
    </row>
    <row r="1461" spans="1:4" x14ac:dyDescent="0.25">
      <c r="A1461" t="s">
        <v>36</v>
      </c>
      <c r="B1461" t="s">
        <v>39</v>
      </c>
      <c r="C1461" s="37">
        <v>1220</v>
      </c>
      <c r="D1461" s="38">
        <v>2010</v>
      </c>
    </row>
    <row r="1462" spans="1:4" x14ac:dyDescent="0.25">
      <c r="A1462" t="s">
        <v>36</v>
      </c>
      <c r="B1462" t="s">
        <v>40</v>
      </c>
      <c r="C1462" s="37">
        <v>1204</v>
      </c>
      <c r="D1462" s="38">
        <v>2010</v>
      </c>
    </row>
    <row r="1463" spans="1:4" x14ac:dyDescent="0.25">
      <c r="A1463" t="s">
        <v>36</v>
      </c>
      <c r="B1463" t="s">
        <v>41</v>
      </c>
      <c r="C1463" s="37">
        <v>957</v>
      </c>
      <c r="D1463" s="38">
        <v>2010</v>
      </c>
    </row>
    <row r="1464" spans="1:4" x14ac:dyDescent="0.25">
      <c r="A1464" t="s">
        <v>36</v>
      </c>
      <c r="B1464" t="s">
        <v>42</v>
      </c>
      <c r="C1464" s="37">
        <v>37</v>
      </c>
      <c r="D1464" s="38">
        <v>2010</v>
      </c>
    </row>
    <row r="1465" spans="1:4" x14ac:dyDescent="0.25">
      <c r="A1465" t="s">
        <v>36</v>
      </c>
      <c r="B1465" t="s">
        <v>43</v>
      </c>
      <c r="C1465" s="37">
        <v>1554</v>
      </c>
      <c r="D1465" s="38">
        <v>2010</v>
      </c>
    </row>
    <row r="1466" spans="1:4" x14ac:dyDescent="0.25">
      <c r="A1466" t="s">
        <v>36</v>
      </c>
      <c r="B1466" t="s">
        <v>44</v>
      </c>
      <c r="C1466" s="37">
        <v>886</v>
      </c>
      <c r="D1466" s="38">
        <v>2010</v>
      </c>
    </row>
    <row r="1467" spans="1:4" x14ac:dyDescent="0.25">
      <c r="A1467" t="s">
        <v>36</v>
      </c>
      <c r="B1467" t="s">
        <v>45</v>
      </c>
      <c r="C1467" s="37">
        <v>2629</v>
      </c>
      <c r="D1467" s="38">
        <v>2010</v>
      </c>
    </row>
    <row r="1468" spans="1:4" x14ac:dyDescent="0.25">
      <c r="A1468" t="s">
        <v>36</v>
      </c>
      <c r="B1468" t="s">
        <v>46</v>
      </c>
      <c r="C1468" s="37">
        <v>1567</v>
      </c>
      <c r="D1468" s="38">
        <v>2010</v>
      </c>
    </row>
    <row r="1469" spans="1:4" x14ac:dyDescent="0.25">
      <c r="A1469" t="s">
        <v>36</v>
      </c>
      <c r="B1469" t="s">
        <v>47</v>
      </c>
      <c r="C1469" s="37">
        <v>167</v>
      </c>
      <c r="D1469" s="38">
        <v>2010</v>
      </c>
    </row>
    <row r="1470" spans="1:4" x14ac:dyDescent="0.25">
      <c r="A1470" t="s">
        <v>36</v>
      </c>
      <c r="B1470" t="s">
        <v>48</v>
      </c>
      <c r="C1470" s="37">
        <v>312</v>
      </c>
      <c r="D1470" s="38">
        <v>2010</v>
      </c>
    </row>
    <row r="1471" spans="1:4" x14ac:dyDescent="0.25">
      <c r="A1471" t="s">
        <v>36</v>
      </c>
      <c r="B1471" t="s">
        <v>49</v>
      </c>
      <c r="C1471" s="37">
        <v>1203</v>
      </c>
      <c r="D1471" s="38">
        <v>2010</v>
      </c>
    </row>
    <row r="1472" spans="1:4" x14ac:dyDescent="0.25">
      <c r="A1472" t="s">
        <v>36</v>
      </c>
      <c r="B1472" t="s">
        <v>50</v>
      </c>
      <c r="C1472" s="37">
        <v>706</v>
      </c>
      <c r="D1472" s="38">
        <v>2010</v>
      </c>
    </row>
    <row r="1473" spans="1:4" x14ac:dyDescent="0.25">
      <c r="A1473" t="s">
        <v>36</v>
      </c>
      <c r="B1473" t="s">
        <v>51</v>
      </c>
      <c r="C1473" s="37">
        <v>5224</v>
      </c>
      <c r="D1473" s="38">
        <v>2010</v>
      </c>
    </row>
    <row r="1474" spans="1:4" x14ac:dyDescent="0.25">
      <c r="A1474" t="s">
        <v>36</v>
      </c>
      <c r="B1474" t="s">
        <v>52</v>
      </c>
      <c r="C1474" s="37">
        <v>4500</v>
      </c>
      <c r="D1474" s="38">
        <v>2010</v>
      </c>
    </row>
    <row r="1475" spans="1:4" x14ac:dyDescent="0.25">
      <c r="A1475" t="s">
        <v>36</v>
      </c>
      <c r="B1475" t="s">
        <v>53</v>
      </c>
      <c r="C1475" s="37">
        <v>197</v>
      </c>
      <c r="D1475" s="38">
        <v>2010</v>
      </c>
    </row>
    <row r="1476" spans="1:4" x14ac:dyDescent="0.25">
      <c r="A1476" t="s">
        <v>36</v>
      </c>
      <c r="B1476" t="s">
        <v>54</v>
      </c>
      <c r="C1476" s="37">
        <v>1832</v>
      </c>
      <c r="D1476" s="38">
        <v>2010</v>
      </c>
    </row>
    <row r="1477" spans="1:4" x14ac:dyDescent="0.25">
      <c r="A1477" t="s">
        <v>36</v>
      </c>
      <c r="B1477" t="s">
        <v>55</v>
      </c>
      <c r="C1477" s="37">
        <v>3290</v>
      </c>
      <c r="D1477" s="38">
        <v>2010</v>
      </c>
    </row>
    <row r="1478" spans="1:4" x14ac:dyDescent="0.25">
      <c r="A1478" t="s">
        <v>36</v>
      </c>
      <c r="B1478" t="s">
        <v>56</v>
      </c>
      <c r="C1478" s="37">
        <v>56</v>
      </c>
      <c r="D1478" s="38">
        <v>2010</v>
      </c>
    </row>
    <row r="1479" spans="1:4" x14ac:dyDescent="0.25">
      <c r="A1479" t="s">
        <v>36</v>
      </c>
      <c r="B1479" t="s">
        <v>57</v>
      </c>
      <c r="C1479" s="37">
        <v>419</v>
      </c>
      <c r="D1479" s="38">
        <v>2010</v>
      </c>
    </row>
    <row r="1480" spans="1:4" x14ac:dyDescent="0.25">
      <c r="A1480" t="s">
        <v>36</v>
      </c>
      <c r="B1480" t="s">
        <v>58</v>
      </c>
      <c r="C1480" s="37">
        <v>144</v>
      </c>
      <c r="D1480" s="38">
        <v>2010</v>
      </c>
    </row>
    <row r="1481" spans="1:4" x14ac:dyDescent="0.25">
      <c r="A1481" t="s">
        <v>37</v>
      </c>
      <c r="B1481" t="s">
        <v>8</v>
      </c>
      <c r="C1481" s="37">
        <v>152</v>
      </c>
      <c r="D1481" s="38">
        <v>2010</v>
      </c>
    </row>
    <row r="1482" spans="1:4" x14ac:dyDescent="0.25">
      <c r="A1482" t="s">
        <v>37</v>
      </c>
      <c r="B1482" t="s">
        <v>9</v>
      </c>
      <c r="C1482" s="37">
        <v>0</v>
      </c>
      <c r="D1482" s="38">
        <v>2010</v>
      </c>
    </row>
    <row r="1483" spans="1:4" x14ac:dyDescent="0.25">
      <c r="A1483" t="s">
        <v>37</v>
      </c>
      <c r="B1483" t="s">
        <v>10</v>
      </c>
      <c r="C1483" s="37">
        <v>544</v>
      </c>
      <c r="D1483" s="38">
        <v>2010</v>
      </c>
    </row>
    <row r="1484" spans="1:4" x14ac:dyDescent="0.25">
      <c r="A1484" t="s">
        <v>37</v>
      </c>
      <c r="B1484" t="s">
        <v>11</v>
      </c>
      <c r="C1484" s="37">
        <v>0</v>
      </c>
      <c r="D1484" s="38">
        <v>2010</v>
      </c>
    </row>
    <row r="1485" spans="1:4" x14ac:dyDescent="0.25">
      <c r="A1485" t="s">
        <v>37</v>
      </c>
      <c r="B1485" t="s">
        <v>12</v>
      </c>
      <c r="C1485" s="37">
        <v>1692</v>
      </c>
      <c r="D1485" s="38">
        <v>2010</v>
      </c>
    </row>
    <row r="1486" spans="1:4" x14ac:dyDescent="0.25">
      <c r="A1486" t="s">
        <v>37</v>
      </c>
      <c r="B1486" t="s">
        <v>13</v>
      </c>
      <c r="C1486" s="37">
        <v>240</v>
      </c>
      <c r="D1486" s="38">
        <v>2010</v>
      </c>
    </row>
    <row r="1487" spans="1:4" x14ac:dyDescent="0.25">
      <c r="A1487" t="s">
        <v>37</v>
      </c>
      <c r="B1487" t="s">
        <v>14</v>
      </c>
      <c r="C1487" s="37">
        <v>3134</v>
      </c>
      <c r="D1487" s="38">
        <v>2010</v>
      </c>
    </row>
    <row r="1488" spans="1:4" x14ac:dyDescent="0.25">
      <c r="A1488" t="s">
        <v>37</v>
      </c>
      <c r="B1488" t="s">
        <v>15</v>
      </c>
      <c r="C1488" s="37">
        <v>0</v>
      </c>
      <c r="D1488" s="38">
        <v>2010</v>
      </c>
    </row>
    <row r="1489" spans="1:4" x14ac:dyDescent="0.25">
      <c r="A1489" t="s">
        <v>37</v>
      </c>
      <c r="B1489" t="s">
        <v>16</v>
      </c>
      <c r="C1489" s="37">
        <v>298</v>
      </c>
      <c r="D1489" s="38">
        <v>2010</v>
      </c>
    </row>
    <row r="1490" spans="1:4" x14ac:dyDescent="0.25">
      <c r="A1490" t="s">
        <v>37</v>
      </c>
      <c r="B1490" t="s">
        <v>17</v>
      </c>
      <c r="C1490" s="37">
        <v>1659</v>
      </c>
      <c r="D1490" s="38">
        <v>2010</v>
      </c>
    </row>
    <row r="1491" spans="1:4" x14ac:dyDescent="0.25">
      <c r="A1491" t="s">
        <v>37</v>
      </c>
      <c r="B1491" t="s">
        <v>18</v>
      </c>
      <c r="C1491" s="37">
        <v>0</v>
      </c>
      <c r="D1491" s="38">
        <v>2010</v>
      </c>
    </row>
    <row r="1492" spans="1:4" x14ac:dyDescent="0.25">
      <c r="A1492" t="s">
        <v>37</v>
      </c>
      <c r="B1492" t="s">
        <v>19</v>
      </c>
      <c r="C1492" s="37">
        <v>51</v>
      </c>
      <c r="D1492" s="38">
        <v>2010</v>
      </c>
    </row>
    <row r="1493" spans="1:4" x14ac:dyDescent="0.25">
      <c r="A1493" t="s">
        <v>37</v>
      </c>
      <c r="B1493" t="s">
        <v>20</v>
      </c>
      <c r="C1493" s="37">
        <v>66</v>
      </c>
      <c r="D1493" s="38">
        <v>2010</v>
      </c>
    </row>
    <row r="1494" spans="1:4" x14ac:dyDescent="0.25">
      <c r="A1494" t="s">
        <v>37</v>
      </c>
      <c r="B1494" t="s">
        <v>21</v>
      </c>
      <c r="C1494" s="37">
        <v>850</v>
      </c>
      <c r="D1494" s="38">
        <v>2010</v>
      </c>
    </row>
    <row r="1495" spans="1:4" x14ac:dyDescent="0.25">
      <c r="A1495" t="s">
        <v>37</v>
      </c>
      <c r="B1495" t="s">
        <v>22</v>
      </c>
      <c r="C1495" s="37">
        <v>23</v>
      </c>
      <c r="D1495" s="38">
        <v>2010</v>
      </c>
    </row>
    <row r="1496" spans="1:4" x14ac:dyDescent="0.25">
      <c r="A1496" t="s">
        <v>37</v>
      </c>
      <c r="B1496" t="s">
        <v>23</v>
      </c>
      <c r="C1496" s="37">
        <v>109</v>
      </c>
      <c r="D1496" s="38">
        <v>2010</v>
      </c>
    </row>
    <row r="1497" spans="1:4" x14ac:dyDescent="0.25">
      <c r="A1497" t="s">
        <v>37</v>
      </c>
      <c r="B1497" t="s">
        <v>24</v>
      </c>
      <c r="C1497" s="37">
        <v>57</v>
      </c>
      <c r="D1497" s="38">
        <v>2010</v>
      </c>
    </row>
    <row r="1498" spans="1:4" x14ac:dyDescent="0.25">
      <c r="A1498" t="s">
        <v>37</v>
      </c>
      <c r="B1498" t="s">
        <v>25</v>
      </c>
      <c r="C1498" s="37">
        <v>0</v>
      </c>
      <c r="D1498" s="38">
        <v>2010</v>
      </c>
    </row>
    <row r="1499" spans="1:4" x14ac:dyDescent="0.25">
      <c r="A1499" t="s">
        <v>37</v>
      </c>
      <c r="B1499" t="s">
        <v>26</v>
      </c>
      <c r="C1499" s="37">
        <v>19</v>
      </c>
      <c r="D1499" s="38">
        <v>2010</v>
      </c>
    </row>
    <row r="1500" spans="1:4" x14ac:dyDescent="0.25">
      <c r="A1500" t="s">
        <v>37</v>
      </c>
      <c r="B1500" t="s">
        <v>27</v>
      </c>
      <c r="C1500" s="37">
        <v>3242</v>
      </c>
      <c r="D1500" s="38">
        <v>2010</v>
      </c>
    </row>
    <row r="1501" spans="1:4" x14ac:dyDescent="0.25">
      <c r="A1501" t="s">
        <v>37</v>
      </c>
      <c r="B1501" t="s">
        <v>28</v>
      </c>
      <c r="C1501" s="37">
        <v>49</v>
      </c>
      <c r="D1501" s="38">
        <v>2010</v>
      </c>
    </row>
    <row r="1502" spans="1:4" x14ac:dyDescent="0.25">
      <c r="A1502" t="s">
        <v>37</v>
      </c>
      <c r="B1502" t="s">
        <v>29</v>
      </c>
      <c r="C1502" s="37">
        <v>13752</v>
      </c>
      <c r="D1502" s="38">
        <v>2010</v>
      </c>
    </row>
    <row r="1503" spans="1:4" x14ac:dyDescent="0.25">
      <c r="A1503" t="s">
        <v>37</v>
      </c>
      <c r="B1503" t="s">
        <v>30</v>
      </c>
      <c r="C1503" s="37">
        <v>230</v>
      </c>
      <c r="D1503" s="38">
        <v>2010</v>
      </c>
    </row>
    <row r="1504" spans="1:4" x14ac:dyDescent="0.25">
      <c r="A1504" t="s">
        <v>37</v>
      </c>
      <c r="B1504" t="s">
        <v>31</v>
      </c>
      <c r="C1504" s="37">
        <v>240</v>
      </c>
      <c r="D1504" s="38">
        <v>2010</v>
      </c>
    </row>
    <row r="1505" spans="1:4" x14ac:dyDescent="0.25">
      <c r="A1505" t="s">
        <v>37</v>
      </c>
      <c r="B1505" t="s">
        <v>32</v>
      </c>
      <c r="C1505" s="37">
        <v>25</v>
      </c>
      <c r="D1505" s="38">
        <v>2010</v>
      </c>
    </row>
    <row r="1506" spans="1:4" x14ac:dyDescent="0.25">
      <c r="A1506" t="s">
        <v>37</v>
      </c>
      <c r="B1506" t="s">
        <v>33</v>
      </c>
      <c r="C1506" s="37">
        <v>295</v>
      </c>
      <c r="D1506" s="38">
        <v>2010</v>
      </c>
    </row>
    <row r="1507" spans="1:4" x14ac:dyDescent="0.25">
      <c r="A1507" t="s">
        <v>37</v>
      </c>
      <c r="B1507" t="s">
        <v>34</v>
      </c>
      <c r="C1507" s="37">
        <v>486</v>
      </c>
      <c r="D1507" s="38">
        <v>2010</v>
      </c>
    </row>
    <row r="1508" spans="1:4" x14ac:dyDescent="0.25">
      <c r="A1508" t="s">
        <v>37</v>
      </c>
      <c r="B1508" t="s">
        <v>35</v>
      </c>
      <c r="C1508" s="37">
        <v>0</v>
      </c>
      <c r="D1508" s="38">
        <v>2010</v>
      </c>
    </row>
    <row r="1509" spans="1:4" x14ac:dyDescent="0.25">
      <c r="A1509" t="s">
        <v>37</v>
      </c>
      <c r="B1509" t="s">
        <v>36</v>
      </c>
      <c r="C1509" s="37">
        <v>95</v>
      </c>
      <c r="D1509" s="38">
        <v>2010</v>
      </c>
    </row>
    <row r="1510" spans="1:4" x14ac:dyDescent="0.25">
      <c r="A1510" t="s">
        <v>37</v>
      </c>
      <c r="B1510" t="s">
        <v>37</v>
      </c>
      <c r="C1510" s="37" t="s">
        <v>60</v>
      </c>
      <c r="D1510" s="38">
        <v>2010</v>
      </c>
    </row>
    <row r="1511" spans="1:4" x14ac:dyDescent="0.25">
      <c r="A1511" t="s">
        <v>37</v>
      </c>
      <c r="B1511" t="s">
        <v>38</v>
      </c>
      <c r="C1511" s="37">
        <v>540</v>
      </c>
      <c r="D1511" s="38">
        <v>2010</v>
      </c>
    </row>
    <row r="1512" spans="1:4" x14ac:dyDescent="0.25">
      <c r="A1512" t="s">
        <v>37</v>
      </c>
      <c r="B1512" t="s">
        <v>39</v>
      </c>
      <c r="C1512" s="37">
        <v>276</v>
      </c>
      <c r="D1512" s="38">
        <v>2010</v>
      </c>
    </row>
    <row r="1513" spans="1:4" x14ac:dyDescent="0.25">
      <c r="A1513" t="s">
        <v>37</v>
      </c>
      <c r="B1513" t="s">
        <v>40</v>
      </c>
      <c r="C1513" s="37">
        <v>2462</v>
      </c>
      <c r="D1513" s="38">
        <v>2010</v>
      </c>
    </row>
    <row r="1514" spans="1:4" x14ac:dyDescent="0.25">
      <c r="A1514" t="s">
        <v>37</v>
      </c>
      <c r="B1514" t="s">
        <v>41</v>
      </c>
      <c r="C1514" s="37">
        <v>471</v>
      </c>
      <c r="D1514" s="38">
        <v>2010</v>
      </c>
    </row>
    <row r="1515" spans="1:4" x14ac:dyDescent="0.25">
      <c r="A1515" t="s">
        <v>37</v>
      </c>
      <c r="B1515" t="s">
        <v>42</v>
      </c>
      <c r="C1515" s="37">
        <v>0</v>
      </c>
      <c r="D1515" s="38">
        <v>2010</v>
      </c>
    </row>
    <row r="1516" spans="1:4" x14ac:dyDescent="0.25">
      <c r="A1516" t="s">
        <v>37</v>
      </c>
      <c r="B1516" t="s">
        <v>43</v>
      </c>
      <c r="C1516" s="37">
        <v>28</v>
      </c>
      <c r="D1516" s="38">
        <v>2010</v>
      </c>
    </row>
    <row r="1517" spans="1:4" x14ac:dyDescent="0.25">
      <c r="A1517" t="s">
        <v>37</v>
      </c>
      <c r="B1517" t="s">
        <v>44</v>
      </c>
      <c r="C1517" s="37">
        <v>0</v>
      </c>
      <c r="D1517" s="38">
        <v>2010</v>
      </c>
    </row>
    <row r="1518" spans="1:4" x14ac:dyDescent="0.25">
      <c r="A1518" t="s">
        <v>37</v>
      </c>
      <c r="B1518" t="s">
        <v>45</v>
      </c>
      <c r="C1518" s="37">
        <v>508</v>
      </c>
      <c r="D1518" s="38">
        <v>2010</v>
      </c>
    </row>
    <row r="1519" spans="1:4" x14ac:dyDescent="0.25">
      <c r="A1519" t="s">
        <v>37</v>
      </c>
      <c r="B1519" t="s">
        <v>46</v>
      </c>
      <c r="C1519" s="37">
        <v>674</v>
      </c>
      <c r="D1519" s="38">
        <v>2010</v>
      </c>
    </row>
    <row r="1520" spans="1:4" x14ac:dyDescent="0.25">
      <c r="A1520" t="s">
        <v>37</v>
      </c>
      <c r="B1520" t="s">
        <v>47</v>
      </c>
      <c r="C1520" s="37">
        <v>988</v>
      </c>
      <c r="D1520" s="38">
        <v>2010</v>
      </c>
    </row>
    <row r="1521" spans="1:4" x14ac:dyDescent="0.25">
      <c r="A1521" t="s">
        <v>37</v>
      </c>
      <c r="B1521" t="s">
        <v>48</v>
      </c>
      <c r="C1521" s="37">
        <v>51</v>
      </c>
      <c r="D1521" s="38">
        <v>2010</v>
      </c>
    </row>
    <row r="1522" spans="1:4" x14ac:dyDescent="0.25">
      <c r="A1522" t="s">
        <v>37</v>
      </c>
      <c r="B1522" t="s">
        <v>49</v>
      </c>
      <c r="C1522" s="37">
        <v>0</v>
      </c>
      <c r="D1522" s="38">
        <v>2010</v>
      </c>
    </row>
    <row r="1523" spans="1:4" x14ac:dyDescent="0.25">
      <c r="A1523" t="s">
        <v>37</v>
      </c>
      <c r="B1523" t="s">
        <v>50</v>
      </c>
      <c r="C1523" s="37">
        <v>372</v>
      </c>
      <c r="D1523" s="38">
        <v>2010</v>
      </c>
    </row>
    <row r="1524" spans="1:4" x14ac:dyDescent="0.25">
      <c r="A1524" t="s">
        <v>37</v>
      </c>
      <c r="B1524" t="s">
        <v>51</v>
      </c>
      <c r="C1524" s="37">
        <v>1570</v>
      </c>
      <c r="D1524" s="38">
        <v>2010</v>
      </c>
    </row>
    <row r="1525" spans="1:4" x14ac:dyDescent="0.25">
      <c r="A1525" t="s">
        <v>37</v>
      </c>
      <c r="B1525" t="s">
        <v>52</v>
      </c>
      <c r="C1525" s="37">
        <v>279</v>
      </c>
      <c r="D1525" s="38">
        <v>2010</v>
      </c>
    </row>
    <row r="1526" spans="1:4" x14ac:dyDescent="0.25">
      <c r="A1526" t="s">
        <v>37</v>
      </c>
      <c r="B1526" t="s">
        <v>53</v>
      </c>
      <c r="C1526" s="37">
        <v>2566</v>
      </c>
      <c r="D1526" s="38">
        <v>2010</v>
      </c>
    </row>
    <row r="1527" spans="1:4" x14ac:dyDescent="0.25">
      <c r="A1527" t="s">
        <v>37</v>
      </c>
      <c r="B1527" t="s">
        <v>54</v>
      </c>
      <c r="C1527" s="37">
        <v>745</v>
      </c>
      <c r="D1527" s="38">
        <v>2010</v>
      </c>
    </row>
    <row r="1528" spans="1:4" x14ac:dyDescent="0.25">
      <c r="A1528" t="s">
        <v>37</v>
      </c>
      <c r="B1528" t="s">
        <v>55</v>
      </c>
      <c r="C1528" s="37">
        <v>261</v>
      </c>
      <c r="D1528" s="38">
        <v>2010</v>
      </c>
    </row>
    <row r="1529" spans="1:4" x14ac:dyDescent="0.25">
      <c r="A1529" t="s">
        <v>37</v>
      </c>
      <c r="B1529" t="s">
        <v>56</v>
      </c>
      <c r="C1529" s="37">
        <v>0</v>
      </c>
      <c r="D1529" s="38">
        <v>2010</v>
      </c>
    </row>
    <row r="1530" spans="1:4" x14ac:dyDescent="0.25">
      <c r="A1530" t="s">
        <v>37</v>
      </c>
      <c r="B1530" t="s">
        <v>57</v>
      </c>
      <c r="C1530" s="37">
        <v>268</v>
      </c>
      <c r="D1530" s="38">
        <v>2010</v>
      </c>
    </row>
    <row r="1531" spans="1:4" x14ac:dyDescent="0.25">
      <c r="A1531" t="s">
        <v>37</v>
      </c>
      <c r="B1531" t="s">
        <v>58</v>
      </c>
      <c r="C1531" s="37">
        <v>0</v>
      </c>
      <c r="D1531" s="38">
        <v>2010</v>
      </c>
    </row>
    <row r="1532" spans="1:4" x14ac:dyDescent="0.25">
      <c r="A1532" t="s">
        <v>38</v>
      </c>
      <c r="B1532" t="s">
        <v>8</v>
      </c>
      <c r="C1532" s="37">
        <v>616</v>
      </c>
      <c r="D1532" s="38">
        <v>2010</v>
      </c>
    </row>
    <row r="1533" spans="1:4" x14ac:dyDescent="0.25">
      <c r="A1533" t="s">
        <v>38</v>
      </c>
      <c r="B1533" t="s">
        <v>9</v>
      </c>
      <c r="C1533" s="37">
        <v>383</v>
      </c>
      <c r="D1533" s="38">
        <v>2010</v>
      </c>
    </row>
    <row r="1534" spans="1:4" x14ac:dyDescent="0.25">
      <c r="A1534" t="s">
        <v>38</v>
      </c>
      <c r="B1534" t="s">
        <v>10</v>
      </c>
      <c r="C1534" s="37">
        <v>1625</v>
      </c>
      <c r="D1534" s="38">
        <v>2010</v>
      </c>
    </row>
    <row r="1535" spans="1:4" x14ac:dyDescent="0.25">
      <c r="A1535" t="s">
        <v>38</v>
      </c>
      <c r="B1535" t="s">
        <v>11</v>
      </c>
      <c r="C1535" s="37">
        <v>258</v>
      </c>
      <c r="D1535" s="38">
        <v>2010</v>
      </c>
    </row>
    <row r="1536" spans="1:4" x14ac:dyDescent="0.25">
      <c r="A1536" t="s">
        <v>38</v>
      </c>
      <c r="B1536" t="s">
        <v>12</v>
      </c>
      <c r="C1536" s="37">
        <v>8777</v>
      </c>
      <c r="D1536" s="38">
        <v>2010</v>
      </c>
    </row>
    <row r="1537" spans="1:4" x14ac:dyDescent="0.25">
      <c r="A1537" t="s">
        <v>38</v>
      </c>
      <c r="B1537" t="s">
        <v>13</v>
      </c>
      <c r="C1537" s="37">
        <v>807</v>
      </c>
      <c r="D1537" s="38">
        <v>2010</v>
      </c>
    </row>
    <row r="1538" spans="1:4" x14ac:dyDescent="0.25">
      <c r="A1538" t="s">
        <v>38</v>
      </c>
      <c r="B1538" t="s">
        <v>14</v>
      </c>
      <c r="C1538" s="37">
        <v>2503</v>
      </c>
      <c r="D1538" s="38">
        <v>2010</v>
      </c>
    </row>
    <row r="1539" spans="1:4" x14ac:dyDescent="0.25">
      <c r="A1539" t="s">
        <v>38</v>
      </c>
      <c r="B1539" t="s">
        <v>15</v>
      </c>
      <c r="C1539" s="37">
        <v>1543</v>
      </c>
      <c r="D1539" s="38">
        <v>2010</v>
      </c>
    </row>
    <row r="1540" spans="1:4" x14ac:dyDescent="0.25">
      <c r="A1540" t="s">
        <v>38</v>
      </c>
      <c r="B1540" t="s">
        <v>16</v>
      </c>
      <c r="C1540" s="37">
        <v>431</v>
      </c>
      <c r="D1540" s="38">
        <v>2010</v>
      </c>
    </row>
    <row r="1541" spans="1:4" x14ac:dyDescent="0.25">
      <c r="A1541" t="s">
        <v>38</v>
      </c>
      <c r="B1541" t="s">
        <v>17</v>
      </c>
      <c r="C1541" s="37">
        <v>9841</v>
      </c>
      <c r="D1541" s="38">
        <v>2010</v>
      </c>
    </row>
    <row r="1542" spans="1:4" x14ac:dyDescent="0.25">
      <c r="A1542" t="s">
        <v>38</v>
      </c>
      <c r="B1542" t="s">
        <v>18</v>
      </c>
      <c r="C1542" s="37">
        <v>4588</v>
      </c>
      <c r="D1542" s="38">
        <v>2010</v>
      </c>
    </row>
    <row r="1543" spans="1:4" x14ac:dyDescent="0.25">
      <c r="A1543" t="s">
        <v>38</v>
      </c>
      <c r="B1543" t="s">
        <v>19</v>
      </c>
      <c r="C1543" s="37">
        <v>385</v>
      </c>
      <c r="D1543" s="38">
        <v>2010</v>
      </c>
    </row>
    <row r="1544" spans="1:4" x14ac:dyDescent="0.25">
      <c r="A1544" t="s">
        <v>38</v>
      </c>
      <c r="B1544" t="s">
        <v>20</v>
      </c>
      <c r="C1544" s="37">
        <v>91</v>
      </c>
      <c r="D1544" s="38">
        <v>2010</v>
      </c>
    </row>
    <row r="1545" spans="1:4" x14ac:dyDescent="0.25">
      <c r="A1545" t="s">
        <v>38</v>
      </c>
      <c r="B1545" t="s">
        <v>21</v>
      </c>
      <c r="C1545" s="37">
        <v>2656</v>
      </c>
      <c r="D1545" s="38">
        <v>2010</v>
      </c>
    </row>
    <row r="1546" spans="1:4" x14ac:dyDescent="0.25">
      <c r="A1546" t="s">
        <v>38</v>
      </c>
      <c r="B1546" t="s">
        <v>22</v>
      </c>
      <c r="C1546" s="37">
        <v>402</v>
      </c>
      <c r="D1546" s="38">
        <v>2010</v>
      </c>
    </row>
    <row r="1547" spans="1:4" x14ac:dyDescent="0.25">
      <c r="A1547" t="s">
        <v>38</v>
      </c>
      <c r="B1547" t="s">
        <v>23</v>
      </c>
      <c r="C1547" s="37">
        <v>332</v>
      </c>
      <c r="D1547" s="38">
        <v>2010</v>
      </c>
    </row>
    <row r="1548" spans="1:4" x14ac:dyDescent="0.25">
      <c r="A1548" t="s">
        <v>38</v>
      </c>
      <c r="B1548" t="s">
        <v>24</v>
      </c>
      <c r="C1548" s="37">
        <v>442</v>
      </c>
      <c r="D1548" s="38">
        <v>2010</v>
      </c>
    </row>
    <row r="1549" spans="1:4" x14ac:dyDescent="0.25">
      <c r="A1549" t="s">
        <v>38</v>
      </c>
      <c r="B1549" t="s">
        <v>25</v>
      </c>
      <c r="C1549" s="37">
        <v>91</v>
      </c>
      <c r="D1549" s="38">
        <v>2010</v>
      </c>
    </row>
    <row r="1550" spans="1:4" x14ac:dyDescent="0.25">
      <c r="A1550" t="s">
        <v>38</v>
      </c>
      <c r="B1550" t="s">
        <v>26</v>
      </c>
      <c r="C1550" s="37">
        <v>249</v>
      </c>
      <c r="D1550" s="38">
        <v>2010</v>
      </c>
    </row>
    <row r="1551" spans="1:4" x14ac:dyDescent="0.25">
      <c r="A1551" t="s">
        <v>38</v>
      </c>
      <c r="B1551" t="s">
        <v>27</v>
      </c>
      <c r="C1551" s="37">
        <v>95</v>
      </c>
      <c r="D1551" s="38">
        <v>2010</v>
      </c>
    </row>
    <row r="1552" spans="1:4" x14ac:dyDescent="0.25">
      <c r="A1552" t="s">
        <v>38</v>
      </c>
      <c r="B1552" t="s">
        <v>28</v>
      </c>
      <c r="C1552" s="37">
        <v>4231</v>
      </c>
      <c r="D1552" s="38">
        <v>2010</v>
      </c>
    </row>
    <row r="1553" spans="1:4" x14ac:dyDescent="0.25">
      <c r="A1553" t="s">
        <v>38</v>
      </c>
      <c r="B1553" t="s">
        <v>29</v>
      </c>
      <c r="C1553" s="37">
        <v>2626</v>
      </c>
      <c r="D1553" s="38">
        <v>2010</v>
      </c>
    </row>
    <row r="1554" spans="1:4" x14ac:dyDescent="0.25">
      <c r="A1554" t="s">
        <v>38</v>
      </c>
      <c r="B1554" t="s">
        <v>30</v>
      </c>
      <c r="C1554" s="37">
        <v>1070</v>
      </c>
      <c r="D1554" s="38">
        <v>2010</v>
      </c>
    </row>
    <row r="1555" spans="1:4" x14ac:dyDescent="0.25">
      <c r="A1555" t="s">
        <v>38</v>
      </c>
      <c r="B1555" t="s">
        <v>31</v>
      </c>
      <c r="C1555" s="37">
        <v>322</v>
      </c>
      <c r="D1555" s="38">
        <v>2010</v>
      </c>
    </row>
    <row r="1556" spans="1:4" x14ac:dyDescent="0.25">
      <c r="A1556" t="s">
        <v>38</v>
      </c>
      <c r="B1556" t="s">
        <v>32</v>
      </c>
      <c r="C1556" s="37">
        <v>450</v>
      </c>
      <c r="D1556" s="38">
        <v>2010</v>
      </c>
    </row>
    <row r="1557" spans="1:4" x14ac:dyDescent="0.25">
      <c r="A1557" t="s">
        <v>38</v>
      </c>
      <c r="B1557" t="s">
        <v>33</v>
      </c>
      <c r="C1557" s="37">
        <v>727</v>
      </c>
      <c r="D1557" s="38">
        <v>2010</v>
      </c>
    </row>
    <row r="1558" spans="1:4" x14ac:dyDescent="0.25">
      <c r="A1558" t="s">
        <v>38</v>
      </c>
      <c r="B1558" t="s">
        <v>34</v>
      </c>
      <c r="C1558" s="37">
        <v>122</v>
      </c>
      <c r="D1558" s="38">
        <v>2010</v>
      </c>
    </row>
    <row r="1559" spans="1:4" x14ac:dyDescent="0.25">
      <c r="A1559" t="s">
        <v>38</v>
      </c>
      <c r="B1559" t="s">
        <v>35</v>
      </c>
      <c r="C1559" s="37">
        <v>261</v>
      </c>
      <c r="D1559" s="38">
        <v>2010</v>
      </c>
    </row>
    <row r="1560" spans="1:4" x14ac:dyDescent="0.25">
      <c r="A1560" t="s">
        <v>38</v>
      </c>
      <c r="B1560" t="s">
        <v>36</v>
      </c>
      <c r="C1560" s="37">
        <v>874</v>
      </c>
      <c r="D1560" s="38">
        <v>2010</v>
      </c>
    </row>
    <row r="1561" spans="1:4" x14ac:dyDescent="0.25">
      <c r="A1561" t="s">
        <v>38</v>
      </c>
      <c r="B1561" t="s">
        <v>37</v>
      </c>
      <c r="C1561" s="37">
        <v>705</v>
      </c>
      <c r="D1561" s="38">
        <v>2010</v>
      </c>
    </row>
    <row r="1562" spans="1:4" x14ac:dyDescent="0.25">
      <c r="A1562" t="s">
        <v>38</v>
      </c>
      <c r="B1562" t="s">
        <v>38</v>
      </c>
      <c r="C1562" s="37" t="s">
        <v>60</v>
      </c>
      <c r="D1562" s="38">
        <v>2010</v>
      </c>
    </row>
    <row r="1563" spans="1:4" x14ac:dyDescent="0.25">
      <c r="A1563" t="s">
        <v>38</v>
      </c>
      <c r="B1563" t="s">
        <v>39</v>
      </c>
      <c r="C1563" s="37">
        <v>421</v>
      </c>
      <c r="D1563" s="38">
        <v>2010</v>
      </c>
    </row>
    <row r="1564" spans="1:4" x14ac:dyDescent="0.25">
      <c r="A1564" t="s">
        <v>38</v>
      </c>
      <c r="B1564" t="s">
        <v>40</v>
      </c>
      <c r="C1564" s="37">
        <v>41374</v>
      </c>
      <c r="D1564" s="38">
        <v>2010</v>
      </c>
    </row>
    <row r="1565" spans="1:4" x14ac:dyDescent="0.25">
      <c r="A1565" t="s">
        <v>38</v>
      </c>
      <c r="B1565" t="s">
        <v>41</v>
      </c>
      <c r="C1565" s="37">
        <v>3052</v>
      </c>
      <c r="D1565" s="38">
        <v>2010</v>
      </c>
    </row>
    <row r="1566" spans="1:4" x14ac:dyDescent="0.25">
      <c r="A1566" t="s">
        <v>38</v>
      </c>
      <c r="B1566" t="s">
        <v>42</v>
      </c>
      <c r="C1566" s="37">
        <v>0</v>
      </c>
      <c r="D1566" s="38">
        <v>2010</v>
      </c>
    </row>
    <row r="1567" spans="1:4" x14ac:dyDescent="0.25">
      <c r="A1567" t="s">
        <v>38</v>
      </c>
      <c r="B1567" t="s">
        <v>43</v>
      </c>
      <c r="C1567" s="37">
        <v>1584</v>
      </c>
      <c r="D1567" s="38">
        <v>2010</v>
      </c>
    </row>
    <row r="1568" spans="1:4" x14ac:dyDescent="0.25">
      <c r="A1568" t="s">
        <v>38</v>
      </c>
      <c r="B1568" t="s">
        <v>44</v>
      </c>
      <c r="C1568" s="37">
        <v>32</v>
      </c>
      <c r="D1568" s="38">
        <v>2010</v>
      </c>
    </row>
    <row r="1569" spans="1:4" x14ac:dyDescent="0.25">
      <c r="A1569" t="s">
        <v>38</v>
      </c>
      <c r="B1569" t="s">
        <v>45</v>
      </c>
      <c r="C1569" s="37">
        <v>613</v>
      </c>
      <c r="D1569" s="38">
        <v>2010</v>
      </c>
    </row>
    <row r="1570" spans="1:4" x14ac:dyDescent="0.25">
      <c r="A1570" t="s">
        <v>38</v>
      </c>
      <c r="B1570" t="s">
        <v>46</v>
      </c>
      <c r="C1570" s="37">
        <v>22225</v>
      </c>
      <c r="D1570" s="38">
        <v>2010</v>
      </c>
    </row>
    <row r="1571" spans="1:4" x14ac:dyDescent="0.25">
      <c r="A1571" t="s">
        <v>38</v>
      </c>
      <c r="B1571" t="s">
        <v>47</v>
      </c>
      <c r="C1571" s="37">
        <v>332</v>
      </c>
      <c r="D1571" s="38">
        <v>2010</v>
      </c>
    </row>
    <row r="1572" spans="1:4" x14ac:dyDescent="0.25">
      <c r="A1572" t="s">
        <v>38</v>
      </c>
      <c r="B1572" t="s">
        <v>48</v>
      </c>
      <c r="C1572" s="37">
        <v>1134</v>
      </c>
      <c r="D1572" s="38">
        <v>2010</v>
      </c>
    </row>
    <row r="1573" spans="1:4" x14ac:dyDescent="0.25">
      <c r="A1573" t="s">
        <v>38</v>
      </c>
      <c r="B1573" t="s">
        <v>49</v>
      </c>
      <c r="C1573" s="37">
        <v>0</v>
      </c>
      <c r="D1573" s="38">
        <v>2010</v>
      </c>
    </row>
    <row r="1574" spans="1:4" x14ac:dyDescent="0.25">
      <c r="A1574" t="s">
        <v>38</v>
      </c>
      <c r="B1574" t="s">
        <v>50</v>
      </c>
      <c r="C1574" s="37">
        <v>852</v>
      </c>
      <c r="D1574" s="38">
        <v>2010</v>
      </c>
    </row>
    <row r="1575" spans="1:4" x14ac:dyDescent="0.25">
      <c r="A1575" t="s">
        <v>38</v>
      </c>
      <c r="B1575" t="s">
        <v>51</v>
      </c>
      <c r="C1575" s="37">
        <v>3434</v>
      </c>
      <c r="D1575" s="38">
        <v>2010</v>
      </c>
    </row>
    <row r="1576" spans="1:4" x14ac:dyDescent="0.25">
      <c r="A1576" t="s">
        <v>38</v>
      </c>
      <c r="B1576" t="s">
        <v>52</v>
      </c>
      <c r="C1576" s="37">
        <v>178</v>
      </c>
      <c r="D1576" s="38">
        <v>2010</v>
      </c>
    </row>
    <row r="1577" spans="1:4" x14ac:dyDescent="0.25">
      <c r="A1577" t="s">
        <v>38</v>
      </c>
      <c r="B1577" t="s">
        <v>53</v>
      </c>
      <c r="C1577" s="37">
        <v>57</v>
      </c>
      <c r="D1577" s="38">
        <v>2010</v>
      </c>
    </row>
    <row r="1578" spans="1:4" x14ac:dyDescent="0.25">
      <c r="A1578" t="s">
        <v>38</v>
      </c>
      <c r="B1578" t="s">
        <v>54</v>
      </c>
      <c r="C1578" s="37">
        <v>2670</v>
      </c>
      <c r="D1578" s="38">
        <v>2010</v>
      </c>
    </row>
    <row r="1579" spans="1:4" x14ac:dyDescent="0.25">
      <c r="A1579" t="s">
        <v>38</v>
      </c>
      <c r="B1579" t="s">
        <v>55</v>
      </c>
      <c r="C1579" s="37">
        <v>964</v>
      </c>
      <c r="D1579" s="38">
        <v>2010</v>
      </c>
    </row>
    <row r="1580" spans="1:4" x14ac:dyDescent="0.25">
      <c r="A1580" t="s">
        <v>38</v>
      </c>
      <c r="B1580" t="s">
        <v>56</v>
      </c>
      <c r="C1580" s="37">
        <v>358</v>
      </c>
      <c r="D1580" s="38">
        <v>2010</v>
      </c>
    </row>
    <row r="1581" spans="1:4" x14ac:dyDescent="0.25">
      <c r="A1581" t="s">
        <v>38</v>
      </c>
      <c r="B1581" t="s">
        <v>57</v>
      </c>
      <c r="C1581" s="37">
        <v>586</v>
      </c>
      <c r="D1581" s="38">
        <v>2010</v>
      </c>
    </row>
    <row r="1582" spans="1:4" x14ac:dyDescent="0.25">
      <c r="A1582" t="s">
        <v>38</v>
      </c>
      <c r="B1582" t="s">
        <v>58</v>
      </c>
      <c r="C1582" s="37">
        <v>0</v>
      </c>
      <c r="D1582" s="38">
        <v>2010</v>
      </c>
    </row>
    <row r="1583" spans="1:4" x14ac:dyDescent="0.25">
      <c r="A1583" t="s">
        <v>39</v>
      </c>
      <c r="B1583" t="s">
        <v>8</v>
      </c>
      <c r="C1583" s="37">
        <v>751</v>
      </c>
      <c r="D1583" s="38">
        <v>2010</v>
      </c>
    </row>
    <row r="1584" spans="1:4" x14ac:dyDescent="0.25">
      <c r="A1584" t="s">
        <v>39</v>
      </c>
      <c r="B1584" t="s">
        <v>9</v>
      </c>
      <c r="C1584" s="37">
        <v>969</v>
      </c>
      <c r="D1584" s="38">
        <v>2010</v>
      </c>
    </row>
    <row r="1585" spans="1:4" x14ac:dyDescent="0.25">
      <c r="A1585" t="s">
        <v>39</v>
      </c>
      <c r="B1585" t="s">
        <v>10</v>
      </c>
      <c r="C1585" s="37">
        <v>6117</v>
      </c>
      <c r="D1585" s="38">
        <v>2010</v>
      </c>
    </row>
    <row r="1586" spans="1:4" x14ac:dyDescent="0.25">
      <c r="A1586" t="s">
        <v>39</v>
      </c>
      <c r="B1586" t="s">
        <v>11</v>
      </c>
      <c r="C1586" s="37">
        <v>77</v>
      </c>
      <c r="D1586" s="38">
        <v>2010</v>
      </c>
    </row>
    <row r="1587" spans="1:4" x14ac:dyDescent="0.25">
      <c r="A1587" t="s">
        <v>39</v>
      </c>
      <c r="B1587" t="s">
        <v>12</v>
      </c>
      <c r="C1587" s="37">
        <v>6547</v>
      </c>
      <c r="D1587" s="38">
        <v>2010</v>
      </c>
    </row>
    <row r="1588" spans="1:4" x14ac:dyDescent="0.25">
      <c r="A1588" t="s">
        <v>39</v>
      </c>
      <c r="B1588" t="s">
        <v>13</v>
      </c>
      <c r="C1588" s="37">
        <v>2852</v>
      </c>
      <c r="D1588" s="38">
        <v>2010</v>
      </c>
    </row>
    <row r="1589" spans="1:4" x14ac:dyDescent="0.25">
      <c r="A1589" t="s">
        <v>39</v>
      </c>
      <c r="B1589" t="s">
        <v>14</v>
      </c>
      <c r="C1589" s="37">
        <v>25</v>
      </c>
      <c r="D1589" s="38">
        <v>2010</v>
      </c>
    </row>
    <row r="1590" spans="1:4" x14ac:dyDescent="0.25">
      <c r="A1590" t="s">
        <v>39</v>
      </c>
      <c r="B1590" t="s">
        <v>15</v>
      </c>
      <c r="C1590" s="37">
        <v>391</v>
      </c>
      <c r="D1590" s="38">
        <v>2010</v>
      </c>
    </row>
    <row r="1591" spans="1:4" x14ac:dyDescent="0.25">
      <c r="A1591" t="s">
        <v>39</v>
      </c>
      <c r="B1591" t="s">
        <v>16</v>
      </c>
      <c r="C1591" s="37">
        <v>56</v>
      </c>
      <c r="D1591" s="38">
        <v>2010</v>
      </c>
    </row>
    <row r="1592" spans="1:4" x14ac:dyDescent="0.25">
      <c r="A1592" t="s">
        <v>39</v>
      </c>
      <c r="B1592" t="s">
        <v>17</v>
      </c>
      <c r="C1592" s="37">
        <v>3259</v>
      </c>
      <c r="D1592" s="38">
        <v>2010</v>
      </c>
    </row>
    <row r="1593" spans="1:4" x14ac:dyDescent="0.25">
      <c r="A1593" t="s">
        <v>39</v>
      </c>
      <c r="B1593" t="s">
        <v>18</v>
      </c>
      <c r="C1593" s="37">
        <v>1977</v>
      </c>
      <c r="D1593" s="38">
        <v>2010</v>
      </c>
    </row>
    <row r="1594" spans="1:4" x14ac:dyDescent="0.25">
      <c r="A1594" t="s">
        <v>39</v>
      </c>
      <c r="B1594" t="s">
        <v>19</v>
      </c>
      <c r="C1594" s="37">
        <v>122</v>
      </c>
      <c r="D1594" s="38">
        <v>2010</v>
      </c>
    </row>
    <row r="1595" spans="1:4" x14ac:dyDescent="0.25">
      <c r="A1595" t="s">
        <v>39</v>
      </c>
      <c r="B1595" t="s">
        <v>20</v>
      </c>
      <c r="C1595" s="37">
        <v>755</v>
      </c>
      <c r="D1595" s="38">
        <v>2010</v>
      </c>
    </row>
    <row r="1596" spans="1:4" x14ac:dyDescent="0.25">
      <c r="A1596" t="s">
        <v>39</v>
      </c>
      <c r="B1596" t="s">
        <v>21</v>
      </c>
      <c r="C1596" s="37">
        <v>526</v>
      </c>
      <c r="D1596" s="38">
        <v>2010</v>
      </c>
    </row>
    <row r="1597" spans="1:4" x14ac:dyDescent="0.25">
      <c r="A1597" t="s">
        <v>39</v>
      </c>
      <c r="B1597" t="s">
        <v>22</v>
      </c>
      <c r="C1597" s="37">
        <v>465</v>
      </c>
      <c r="D1597" s="38">
        <v>2010</v>
      </c>
    </row>
    <row r="1598" spans="1:4" x14ac:dyDescent="0.25">
      <c r="A1598" t="s">
        <v>39</v>
      </c>
      <c r="B1598" t="s">
        <v>23</v>
      </c>
      <c r="C1598" s="37">
        <v>0</v>
      </c>
      <c r="D1598" s="38">
        <v>2010</v>
      </c>
    </row>
    <row r="1599" spans="1:4" x14ac:dyDescent="0.25">
      <c r="A1599" t="s">
        <v>39</v>
      </c>
      <c r="B1599" t="s">
        <v>24</v>
      </c>
      <c r="C1599" s="37">
        <v>751</v>
      </c>
      <c r="D1599" s="38">
        <v>2010</v>
      </c>
    </row>
    <row r="1600" spans="1:4" x14ac:dyDescent="0.25">
      <c r="A1600" t="s">
        <v>39</v>
      </c>
      <c r="B1600" t="s">
        <v>25</v>
      </c>
      <c r="C1600" s="37">
        <v>739</v>
      </c>
      <c r="D1600" s="38">
        <v>2010</v>
      </c>
    </row>
    <row r="1601" spans="1:4" x14ac:dyDescent="0.25">
      <c r="A1601" t="s">
        <v>39</v>
      </c>
      <c r="B1601" t="s">
        <v>26</v>
      </c>
      <c r="C1601" s="37">
        <v>65</v>
      </c>
      <c r="D1601" s="38">
        <v>2010</v>
      </c>
    </row>
    <row r="1602" spans="1:4" x14ac:dyDescent="0.25">
      <c r="A1602" t="s">
        <v>39</v>
      </c>
      <c r="B1602" t="s">
        <v>27</v>
      </c>
      <c r="C1602" s="37">
        <v>94</v>
      </c>
      <c r="D1602" s="38">
        <v>2010</v>
      </c>
    </row>
    <row r="1603" spans="1:4" x14ac:dyDescent="0.25">
      <c r="A1603" t="s">
        <v>39</v>
      </c>
      <c r="B1603" t="s">
        <v>28</v>
      </c>
      <c r="C1603" s="37">
        <v>1968</v>
      </c>
      <c r="D1603" s="38">
        <v>2010</v>
      </c>
    </row>
    <row r="1604" spans="1:4" x14ac:dyDescent="0.25">
      <c r="A1604" t="s">
        <v>39</v>
      </c>
      <c r="B1604" t="s">
        <v>29</v>
      </c>
      <c r="C1604" s="37">
        <v>2076</v>
      </c>
      <c r="D1604" s="38">
        <v>2010</v>
      </c>
    </row>
    <row r="1605" spans="1:4" x14ac:dyDescent="0.25">
      <c r="A1605" t="s">
        <v>39</v>
      </c>
      <c r="B1605" t="s">
        <v>30</v>
      </c>
      <c r="C1605" s="37">
        <v>1460</v>
      </c>
      <c r="D1605" s="38">
        <v>2010</v>
      </c>
    </row>
    <row r="1606" spans="1:4" x14ac:dyDescent="0.25">
      <c r="A1606" t="s">
        <v>39</v>
      </c>
      <c r="B1606" t="s">
        <v>31</v>
      </c>
      <c r="C1606" s="37">
        <v>179</v>
      </c>
      <c r="D1606" s="38">
        <v>2010</v>
      </c>
    </row>
    <row r="1607" spans="1:4" x14ac:dyDescent="0.25">
      <c r="A1607" t="s">
        <v>39</v>
      </c>
      <c r="B1607" t="s">
        <v>32</v>
      </c>
      <c r="C1607" s="37">
        <v>719</v>
      </c>
      <c r="D1607" s="38">
        <v>2010</v>
      </c>
    </row>
    <row r="1608" spans="1:4" x14ac:dyDescent="0.25">
      <c r="A1608" t="s">
        <v>39</v>
      </c>
      <c r="B1608" t="s">
        <v>33</v>
      </c>
      <c r="C1608" s="37">
        <v>138</v>
      </c>
      <c r="D1608" s="38">
        <v>2010</v>
      </c>
    </row>
    <row r="1609" spans="1:4" x14ac:dyDescent="0.25">
      <c r="A1609" t="s">
        <v>39</v>
      </c>
      <c r="B1609" t="s">
        <v>34</v>
      </c>
      <c r="C1609" s="37">
        <v>1003</v>
      </c>
      <c r="D1609" s="38">
        <v>2010</v>
      </c>
    </row>
    <row r="1610" spans="1:4" x14ac:dyDescent="0.25">
      <c r="A1610" t="s">
        <v>39</v>
      </c>
      <c r="B1610" t="s">
        <v>35</v>
      </c>
      <c r="C1610" s="37">
        <v>530</v>
      </c>
      <c r="D1610" s="38">
        <v>2010</v>
      </c>
    </row>
    <row r="1611" spans="1:4" x14ac:dyDescent="0.25">
      <c r="A1611" t="s">
        <v>39</v>
      </c>
      <c r="B1611" t="s">
        <v>36</v>
      </c>
      <c r="C1611" s="37">
        <v>4192</v>
      </c>
      <c r="D1611" s="38">
        <v>2010</v>
      </c>
    </row>
    <row r="1612" spans="1:4" x14ac:dyDescent="0.25">
      <c r="A1612" t="s">
        <v>39</v>
      </c>
      <c r="B1612" t="s">
        <v>37</v>
      </c>
      <c r="C1612" s="37">
        <v>79</v>
      </c>
      <c r="D1612" s="38">
        <v>2010</v>
      </c>
    </row>
    <row r="1613" spans="1:4" x14ac:dyDescent="0.25">
      <c r="A1613" t="s">
        <v>39</v>
      </c>
      <c r="B1613" t="s">
        <v>38</v>
      </c>
      <c r="C1613" s="37">
        <v>160</v>
      </c>
      <c r="D1613" s="38">
        <v>2010</v>
      </c>
    </row>
    <row r="1614" spans="1:4" x14ac:dyDescent="0.25">
      <c r="A1614" t="s">
        <v>39</v>
      </c>
      <c r="B1614" t="s">
        <v>39</v>
      </c>
      <c r="C1614" s="37" t="s">
        <v>60</v>
      </c>
      <c r="D1614" s="38">
        <v>2010</v>
      </c>
    </row>
    <row r="1615" spans="1:4" x14ac:dyDescent="0.25">
      <c r="A1615" t="s">
        <v>39</v>
      </c>
      <c r="B1615" t="s">
        <v>40</v>
      </c>
      <c r="C1615" s="37">
        <v>784</v>
      </c>
      <c r="D1615" s="38">
        <v>2010</v>
      </c>
    </row>
    <row r="1616" spans="1:4" x14ac:dyDescent="0.25">
      <c r="A1616" t="s">
        <v>39</v>
      </c>
      <c r="B1616" t="s">
        <v>41</v>
      </c>
      <c r="C1616" s="37">
        <v>1793</v>
      </c>
      <c r="D1616" s="38">
        <v>2010</v>
      </c>
    </row>
    <row r="1617" spans="1:4" x14ac:dyDescent="0.25">
      <c r="A1617" t="s">
        <v>39</v>
      </c>
      <c r="B1617" t="s">
        <v>42</v>
      </c>
      <c r="C1617" s="37">
        <v>79</v>
      </c>
      <c r="D1617" s="38">
        <v>2010</v>
      </c>
    </row>
    <row r="1618" spans="1:4" x14ac:dyDescent="0.25">
      <c r="A1618" t="s">
        <v>39</v>
      </c>
      <c r="B1618" t="s">
        <v>43</v>
      </c>
      <c r="C1618" s="37">
        <v>1712</v>
      </c>
      <c r="D1618" s="38">
        <v>2010</v>
      </c>
    </row>
    <row r="1619" spans="1:4" x14ac:dyDescent="0.25">
      <c r="A1619" t="s">
        <v>39</v>
      </c>
      <c r="B1619" t="s">
        <v>44</v>
      </c>
      <c r="C1619" s="37">
        <v>1182</v>
      </c>
      <c r="D1619" s="38">
        <v>2010</v>
      </c>
    </row>
    <row r="1620" spans="1:4" x14ac:dyDescent="0.25">
      <c r="A1620" t="s">
        <v>39</v>
      </c>
      <c r="B1620" t="s">
        <v>45</v>
      </c>
      <c r="C1620" s="37">
        <v>1659</v>
      </c>
      <c r="D1620" s="38">
        <v>2010</v>
      </c>
    </row>
    <row r="1621" spans="1:4" x14ac:dyDescent="0.25">
      <c r="A1621" t="s">
        <v>39</v>
      </c>
      <c r="B1621" t="s">
        <v>46</v>
      </c>
      <c r="C1621" s="37">
        <v>809</v>
      </c>
      <c r="D1621" s="38">
        <v>2010</v>
      </c>
    </row>
    <row r="1622" spans="1:4" x14ac:dyDescent="0.25">
      <c r="A1622" t="s">
        <v>39</v>
      </c>
      <c r="B1622" t="s">
        <v>47</v>
      </c>
      <c r="C1622" s="37">
        <v>46</v>
      </c>
      <c r="D1622" s="38">
        <v>2010</v>
      </c>
    </row>
    <row r="1623" spans="1:4" x14ac:dyDescent="0.25">
      <c r="A1623" t="s">
        <v>39</v>
      </c>
      <c r="B1623" t="s">
        <v>48</v>
      </c>
      <c r="C1623" s="37">
        <v>152</v>
      </c>
      <c r="D1623" s="38">
        <v>2010</v>
      </c>
    </row>
    <row r="1624" spans="1:4" x14ac:dyDescent="0.25">
      <c r="A1624" t="s">
        <v>39</v>
      </c>
      <c r="B1624" t="s">
        <v>49</v>
      </c>
      <c r="C1624" s="37">
        <v>204</v>
      </c>
      <c r="D1624" s="38">
        <v>2010</v>
      </c>
    </row>
    <row r="1625" spans="1:4" x14ac:dyDescent="0.25">
      <c r="A1625" t="s">
        <v>39</v>
      </c>
      <c r="B1625" t="s">
        <v>50</v>
      </c>
      <c r="C1625" s="37">
        <v>1269</v>
      </c>
      <c r="D1625" s="38">
        <v>2010</v>
      </c>
    </row>
    <row r="1626" spans="1:4" x14ac:dyDescent="0.25">
      <c r="A1626" t="s">
        <v>39</v>
      </c>
      <c r="B1626" t="s">
        <v>51</v>
      </c>
      <c r="C1626" s="37">
        <v>18511</v>
      </c>
      <c r="D1626" s="38">
        <v>2010</v>
      </c>
    </row>
    <row r="1627" spans="1:4" x14ac:dyDescent="0.25">
      <c r="A1627" t="s">
        <v>39</v>
      </c>
      <c r="B1627" t="s">
        <v>52</v>
      </c>
      <c r="C1627" s="37">
        <v>1601</v>
      </c>
      <c r="D1627" s="38">
        <v>2010</v>
      </c>
    </row>
    <row r="1628" spans="1:4" x14ac:dyDescent="0.25">
      <c r="A1628" t="s">
        <v>39</v>
      </c>
      <c r="B1628" t="s">
        <v>53</v>
      </c>
      <c r="C1628" s="37">
        <v>309</v>
      </c>
      <c r="D1628" s="38">
        <v>2010</v>
      </c>
    </row>
    <row r="1629" spans="1:4" x14ac:dyDescent="0.25">
      <c r="A1629" t="s">
        <v>39</v>
      </c>
      <c r="B1629" t="s">
        <v>54</v>
      </c>
      <c r="C1629" s="37">
        <v>290</v>
      </c>
      <c r="D1629" s="38">
        <v>2010</v>
      </c>
    </row>
    <row r="1630" spans="1:4" x14ac:dyDescent="0.25">
      <c r="A1630" t="s">
        <v>39</v>
      </c>
      <c r="B1630" t="s">
        <v>55</v>
      </c>
      <c r="C1630" s="37">
        <v>3004</v>
      </c>
      <c r="D1630" s="38">
        <v>2010</v>
      </c>
    </row>
    <row r="1631" spans="1:4" x14ac:dyDescent="0.25">
      <c r="A1631" t="s">
        <v>39</v>
      </c>
      <c r="B1631" t="s">
        <v>56</v>
      </c>
      <c r="C1631" s="37">
        <v>0</v>
      </c>
      <c r="D1631" s="38">
        <v>2010</v>
      </c>
    </row>
    <row r="1632" spans="1:4" x14ac:dyDescent="0.25">
      <c r="A1632" t="s">
        <v>39</v>
      </c>
      <c r="B1632" t="s">
        <v>57</v>
      </c>
      <c r="C1632" s="37">
        <v>407</v>
      </c>
      <c r="D1632" s="38">
        <v>2010</v>
      </c>
    </row>
    <row r="1633" spans="1:4" x14ac:dyDescent="0.25">
      <c r="A1633" t="s">
        <v>39</v>
      </c>
      <c r="B1633" t="s">
        <v>58</v>
      </c>
      <c r="C1633" s="37">
        <v>752</v>
      </c>
      <c r="D1633" s="38">
        <v>2010</v>
      </c>
    </row>
    <row r="1634" spans="1:4" x14ac:dyDescent="0.25">
      <c r="A1634" t="s">
        <v>40</v>
      </c>
      <c r="B1634" t="s">
        <v>8</v>
      </c>
      <c r="C1634" s="37">
        <v>1310</v>
      </c>
      <c r="D1634" s="38">
        <v>2010</v>
      </c>
    </row>
    <row r="1635" spans="1:4" x14ac:dyDescent="0.25">
      <c r="A1635" t="s">
        <v>40</v>
      </c>
      <c r="B1635" t="s">
        <v>9</v>
      </c>
      <c r="C1635" s="37">
        <v>5070</v>
      </c>
      <c r="D1635" s="38">
        <v>2010</v>
      </c>
    </row>
    <row r="1636" spans="1:4" x14ac:dyDescent="0.25">
      <c r="A1636" t="s">
        <v>40</v>
      </c>
      <c r="B1636" t="s">
        <v>10</v>
      </c>
      <c r="C1636" s="37">
        <v>2649</v>
      </c>
      <c r="D1636" s="38">
        <v>2010</v>
      </c>
    </row>
    <row r="1637" spans="1:4" x14ac:dyDescent="0.25">
      <c r="A1637" t="s">
        <v>40</v>
      </c>
      <c r="B1637" t="s">
        <v>11</v>
      </c>
      <c r="C1637" s="37">
        <v>362</v>
      </c>
      <c r="D1637" s="38">
        <v>2010</v>
      </c>
    </row>
    <row r="1638" spans="1:4" x14ac:dyDescent="0.25">
      <c r="A1638" t="s">
        <v>40</v>
      </c>
      <c r="B1638" t="s">
        <v>12</v>
      </c>
      <c r="C1638" s="37">
        <v>25177</v>
      </c>
      <c r="D1638" s="38">
        <v>2010</v>
      </c>
    </row>
    <row r="1639" spans="1:4" x14ac:dyDescent="0.25">
      <c r="A1639" t="s">
        <v>40</v>
      </c>
      <c r="B1639" t="s">
        <v>13</v>
      </c>
      <c r="C1639" s="37">
        <v>3135</v>
      </c>
      <c r="D1639" s="38">
        <v>2010</v>
      </c>
    </row>
    <row r="1640" spans="1:4" x14ac:dyDescent="0.25">
      <c r="A1640" t="s">
        <v>40</v>
      </c>
      <c r="B1640" t="s">
        <v>14</v>
      </c>
      <c r="C1640" s="37">
        <v>15338</v>
      </c>
      <c r="D1640" s="38">
        <v>2010</v>
      </c>
    </row>
    <row r="1641" spans="1:4" x14ac:dyDescent="0.25">
      <c r="A1641" t="s">
        <v>40</v>
      </c>
      <c r="B1641" t="s">
        <v>15</v>
      </c>
      <c r="C1641" s="37">
        <v>2603</v>
      </c>
      <c r="D1641" s="38">
        <v>2010</v>
      </c>
    </row>
    <row r="1642" spans="1:4" x14ac:dyDescent="0.25">
      <c r="A1642" t="s">
        <v>40</v>
      </c>
      <c r="B1642" t="s">
        <v>16</v>
      </c>
      <c r="C1642" s="37">
        <v>1983</v>
      </c>
      <c r="D1642" s="38">
        <v>2010</v>
      </c>
    </row>
    <row r="1643" spans="1:4" x14ac:dyDescent="0.25">
      <c r="A1643" t="s">
        <v>40</v>
      </c>
      <c r="B1643" t="s">
        <v>17</v>
      </c>
      <c r="C1643" s="37">
        <v>30553</v>
      </c>
      <c r="D1643" s="38">
        <v>2010</v>
      </c>
    </row>
    <row r="1644" spans="1:4" x14ac:dyDescent="0.25">
      <c r="A1644" t="s">
        <v>40</v>
      </c>
      <c r="B1644" t="s">
        <v>18</v>
      </c>
      <c r="C1644" s="37">
        <v>7676</v>
      </c>
      <c r="D1644" s="38">
        <v>2010</v>
      </c>
    </row>
    <row r="1645" spans="1:4" x14ac:dyDescent="0.25">
      <c r="A1645" t="s">
        <v>40</v>
      </c>
      <c r="B1645" t="s">
        <v>19</v>
      </c>
      <c r="C1645" s="37">
        <v>259</v>
      </c>
      <c r="D1645" s="38">
        <v>2010</v>
      </c>
    </row>
    <row r="1646" spans="1:4" x14ac:dyDescent="0.25">
      <c r="A1646" t="s">
        <v>40</v>
      </c>
      <c r="B1646" t="s">
        <v>20</v>
      </c>
      <c r="C1646" s="37">
        <v>198</v>
      </c>
      <c r="D1646" s="38">
        <v>2010</v>
      </c>
    </row>
    <row r="1647" spans="1:4" x14ac:dyDescent="0.25">
      <c r="A1647" t="s">
        <v>40</v>
      </c>
      <c r="B1647" t="s">
        <v>21</v>
      </c>
      <c r="C1647" s="37">
        <v>6533</v>
      </c>
      <c r="D1647" s="38">
        <v>2010</v>
      </c>
    </row>
    <row r="1648" spans="1:4" x14ac:dyDescent="0.25">
      <c r="A1648" t="s">
        <v>40</v>
      </c>
      <c r="B1648" t="s">
        <v>22</v>
      </c>
      <c r="C1648" s="37">
        <v>2497</v>
      </c>
      <c r="D1648" s="38">
        <v>2010</v>
      </c>
    </row>
    <row r="1649" spans="1:4" x14ac:dyDescent="0.25">
      <c r="A1649" t="s">
        <v>40</v>
      </c>
      <c r="B1649" t="s">
        <v>23</v>
      </c>
      <c r="C1649" s="37">
        <v>477</v>
      </c>
      <c r="D1649" s="38">
        <v>2010</v>
      </c>
    </row>
    <row r="1650" spans="1:4" x14ac:dyDescent="0.25">
      <c r="A1650" t="s">
        <v>40</v>
      </c>
      <c r="B1650" t="s">
        <v>24</v>
      </c>
      <c r="C1650" s="37">
        <v>1189</v>
      </c>
      <c r="D1650" s="38">
        <v>2010</v>
      </c>
    </row>
    <row r="1651" spans="1:4" x14ac:dyDescent="0.25">
      <c r="A1651" t="s">
        <v>40</v>
      </c>
      <c r="B1651" t="s">
        <v>25</v>
      </c>
      <c r="C1651" s="37">
        <v>804</v>
      </c>
      <c r="D1651" s="38">
        <v>2010</v>
      </c>
    </row>
    <row r="1652" spans="1:4" x14ac:dyDescent="0.25">
      <c r="A1652" t="s">
        <v>40</v>
      </c>
      <c r="B1652" t="s">
        <v>26</v>
      </c>
      <c r="C1652" s="37">
        <v>1321</v>
      </c>
      <c r="D1652" s="38">
        <v>2010</v>
      </c>
    </row>
    <row r="1653" spans="1:4" x14ac:dyDescent="0.25">
      <c r="A1653" t="s">
        <v>40</v>
      </c>
      <c r="B1653" t="s">
        <v>27</v>
      </c>
      <c r="C1653" s="37">
        <v>2270</v>
      </c>
      <c r="D1653" s="38">
        <v>2010</v>
      </c>
    </row>
    <row r="1654" spans="1:4" x14ac:dyDescent="0.25">
      <c r="A1654" t="s">
        <v>40</v>
      </c>
      <c r="B1654" t="s">
        <v>28</v>
      </c>
      <c r="C1654" s="37">
        <v>5912</v>
      </c>
      <c r="D1654" s="38">
        <v>2010</v>
      </c>
    </row>
    <row r="1655" spans="1:4" x14ac:dyDescent="0.25">
      <c r="A1655" t="s">
        <v>40</v>
      </c>
      <c r="B1655" t="s">
        <v>29</v>
      </c>
      <c r="C1655" s="37">
        <v>16855</v>
      </c>
      <c r="D1655" s="38">
        <v>2010</v>
      </c>
    </row>
    <row r="1656" spans="1:4" x14ac:dyDescent="0.25">
      <c r="A1656" t="s">
        <v>40</v>
      </c>
      <c r="B1656" t="s">
        <v>30</v>
      </c>
      <c r="C1656" s="37">
        <v>4779</v>
      </c>
      <c r="D1656" s="38">
        <v>2010</v>
      </c>
    </row>
    <row r="1657" spans="1:4" x14ac:dyDescent="0.25">
      <c r="A1657" t="s">
        <v>40</v>
      </c>
      <c r="B1657" t="s">
        <v>31</v>
      </c>
      <c r="C1657" s="37">
        <v>1649</v>
      </c>
      <c r="D1657" s="38">
        <v>2010</v>
      </c>
    </row>
    <row r="1658" spans="1:4" x14ac:dyDescent="0.25">
      <c r="A1658" t="s">
        <v>40</v>
      </c>
      <c r="B1658" t="s">
        <v>32</v>
      </c>
      <c r="C1658" s="37">
        <v>872</v>
      </c>
      <c r="D1658" s="38">
        <v>2010</v>
      </c>
    </row>
    <row r="1659" spans="1:4" x14ac:dyDescent="0.25">
      <c r="A1659" t="s">
        <v>40</v>
      </c>
      <c r="B1659" t="s">
        <v>33</v>
      </c>
      <c r="C1659" s="37">
        <v>1870</v>
      </c>
      <c r="D1659" s="38">
        <v>2010</v>
      </c>
    </row>
    <row r="1660" spans="1:4" x14ac:dyDescent="0.25">
      <c r="A1660" t="s">
        <v>40</v>
      </c>
      <c r="B1660" t="s">
        <v>34</v>
      </c>
      <c r="C1660" s="37">
        <v>237</v>
      </c>
      <c r="D1660" s="38">
        <v>2010</v>
      </c>
    </row>
    <row r="1661" spans="1:4" x14ac:dyDescent="0.25">
      <c r="A1661" t="s">
        <v>40</v>
      </c>
      <c r="B1661" t="s">
        <v>35</v>
      </c>
      <c r="C1661" s="37">
        <v>886</v>
      </c>
      <c r="D1661" s="38">
        <v>2010</v>
      </c>
    </row>
    <row r="1662" spans="1:4" x14ac:dyDescent="0.25">
      <c r="A1662" t="s">
        <v>40</v>
      </c>
      <c r="B1662" t="s">
        <v>36</v>
      </c>
      <c r="C1662" s="37">
        <v>2077</v>
      </c>
      <c r="D1662" s="38">
        <v>2010</v>
      </c>
    </row>
    <row r="1663" spans="1:4" x14ac:dyDescent="0.25">
      <c r="A1663" t="s">
        <v>40</v>
      </c>
      <c r="B1663" t="s">
        <v>37</v>
      </c>
      <c r="C1663" s="37">
        <v>2636</v>
      </c>
      <c r="D1663" s="38">
        <v>2010</v>
      </c>
    </row>
    <row r="1664" spans="1:4" x14ac:dyDescent="0.25">
      <c r="A1664" t="s">
        <v>40</v>
      </c>
      <c r="B1664" t="s">
        <v>38</v>
      </c>
      <c r="C1664" s="37">
        <v>35333</v>
      </c>
      <c r="D1664" s="38">
        <v>2010</v>
      </c>
    </row>
    <row r="1665" spans="1:4" x14ac:dyDescent="0.25">
      <c r="A1665" t="s">
        <v>40</v>
      </c>
      <c r="B1665" t="s">
        <v>39</v>
      </c>
      <c r="C1665" s="37">
        <v>829</v>
      </c>
      <c r="D1665" s="38">
        <v>2010</v>
      </c>
    </row>
    <row r="1666" spans="1:4" x14ac:dyDescent="0.25">
      <c r="A1666" t="s">
        <v>40</v>
      </c>
      <c r="B1666" t="s">
        <v>40</v>
      </c>
      <c r="C1666" s="37" t="s">
        <v>60</v>
      </c>
      <c r="D1666" s="38">
        <v>2010</v>
      </c>
    </row>
    <row r="1667" spans="1:4" x14ac:dyDescent="0.25">
      <c r="A1667" t="s">
        <v>40</v>
      </c>
      <c r="B1667" t="s">
        <v>41</v>
      </c>
      <c r="C1667" s="37">
        <v>13322</v>
      </c>
      <c r="D1667" s="38">
        <v>2010</v>
      </c>
    </row>
    <row r="1668" spans="1:4" x14ac:dyDescent="0.25">
      <c r="A1668" t="s">
        <v>40</v>
      </c>
      <c r="B1668" t="s">
        <v>42</v>
      </c>
      <c r="C1668" s="37">
        <v>0</v>
      </c>
      <c r="D1668" s="38">
        <v>2010</v>
      </c>
    </row>
    <row r="1669" spans="1:4" x14ac:dyDescent="0.25">
      <c r="A1669" t="s">
        <v>40</v>
      </c>
      <c r="B1669" t="s">
        <v>43</v>
      </c>
      <c r="C1669" s="37">
        <v>6510</v>
      </c>
      <c r="D1669" s="38">
        <v>2010</v>
      </c>
    </row>
    <row r="1670" spans="1:4" x14ac:dyDescent="0.25">
      <c r="A1670" t="s">
        <v>40</v>
      </c>
      <c r="B1670" t="s">
        <v>44</v>
      </c>
      <c r="C1670" s="37">
        <v>2298</v>
      </c>
      <c r="D1670" s="38">
        <v>2010</v>
      </c>
    </row>
    <row r="1671" spans="1:4" x14ac:dyDescent="0.25">
      <c r="A1671" t="s">
        <v>40</v>
      </c>
      <c r="B1671" t="s">
        <v>45</v>
      </c>
      <c r="C1671" s="37">
        <v>2284</v>
      </c>
      <c r="D1671" s="38">
        <v>2010</v>
      </c>
    </row>
    <row r="1672" spans="1:4" x14ac:dyDescent="0.25">
      <c r="A1672" t="s">
        <v>40</v>
      </c>
      <c r="B1672" t="s">
        <v>46</v>
      </c>
      <c r="C1672" s="37">
        <v>20514</v>
      </c>
      <c r="D1672" s="38">
        <v>2010</v>
      </c>
    </row>
    <row r="1673" spans="1:4" x14ac:dyDescent="0.25">
      <c r="A1673" t="s">
        <v>40</v>
      </c>
      <c r="B1673" t="s">
        <v>47</v>
      </c>
      <c r="C1673" s="37">
        <v>1913</v>
      </c>
      <c r="D1673" s="38">
        <v>2010</v>
      </c>
    </row>
    <row r="1674" spans="1:4" x14ac:dyDescent="0.25">
      <c r="A1674" t="s">
        <v>40</v>
      </c>
      <c r="B1674" t="s">
        <v>48</v>
      </c>
      <c r="C1674" s="37">
        <v>7161</v>
      </c>
      <c r="D1674" s="38">
        <v>2010</v>
      </c>
    </row>
    <row r="1675" spans="1:4" x14ac:dyDescent="0.25">
      <c r="A1675" t="s">
        <v>40</v>
      </c>
      <c r="B1675" t="s">
        <v>49</v>
      </c>
      <c r="C1675" s="37">
        <v>521</v>
      </c>
      <c r="D1675" s="38">
        <v>2010</v>
      </c>
    </row>
    <row r="1676" spans="1:4" x14ac:dyDescent="0.25">
      <c r="A1676" t="s">
        <v>40</v>
      </c>
      <c r="B1676" t="s">
        <v>50</v>
      </c>
      <c r="C1676" s="37">
        <v>1730</v>
      </c>
      <c r="D1676" s="38">
        <v>2010</v>
      </c>
    </row>
    <row r="1677" spans="1:4" x14ac:dyDescent="0.25">
      <c r="A1677" t="s">
        <v>40</v>
      </c>
      <c r="B1677" t="s">
        <v>51</v>
      </c>
      <c r="C1677" s="37">
        <v>9692</v>
      </c>
      <c r="D1677" s="38">
        <v>2010</v>
      </c>
    </row>
    <row r="1678" spans="1:4" x14ac:dyDescent="0.25">
      <c r="A1678" t="s">
        <v>40</v>
      </c>
      <c r="B1678" t="s">
        <v>52</v>
      </c>
      <c r="C1678" s="37">
        <v>910</v>
      </c>
      <c r="D1678" s="38">
        <v>2010</v>
      </c>
    </row>
    <row r="1679" spans="1:4" x14ac:dyDescent="0.25">
      <c r="A1679" t="s">
        <v>40</v>
      </c>
      <c r="B1679" t="s">
        <v>53</v>
      </c>
      <c r="C1679" s="37">
        <v>2900</v>
      </c>
      <c r="D1679" s="38">
        <v>2010</v>
      </c>
    </row>
    <row r="1680" spans="1:4" x14ac:dyDescent="0.25">
      <c r="A1680" t="s">
        <v>40</v>
      </c>
      <c r="B1680" t="s">
        <v>54</v>
      </c>
      <c r="C1680" s="37">
        <v>8881</v>
      </c>
      <c r="D1680" s="38">
        <v>2010</v>
      </c>
    </row>
    <row r="1681" spans="1:4" x14ac:dyDescent="0.25">
      <c r="A1681" t="s">
        <v>40</v>
      </c>
      <c r="B1681" t="s">
        <v>55</v>
      </c>
      <c r="C1681" s="37">
        <v>2503</v>
      </c>
      <c r="D1681" s="38">
        <v>2010</v>
      </c>
    </row>
    <row r="1682" spans="1:4" x14ac:dyDescent="0.25">
      <c r="A1682" t="s">
        <v>40</v>
      </c>
      <c r="B1682" t="s">
        <v>56</v>
      </c>
      <c r="C1682" s="37">
        <v>444</v>
      </c>
      <c r="D1682" s="38">
        <v>2010</v>
      </c>
    </row>
    <row r="1683" spans="1:4" x14ac:dyDescent="0.25">
      <c r="A1683" t="s">
        <v>40</v>
      </c>
      <c r="B1683" t="s">
        <v>57</v>
      </c>
      <c r="C1683" s="37">
        <v>2354</v>
      </c>
      <c r="D1683" s="38">
        <v>2010</v>
      </c>
    </row>
    <row r="1684" spans="1:4" x14ac:dyDescent="0.25">
      <c r="A1684" t="s">
        <v>40</v>
      </c>
      <c r="B1684" t="s">
        <v>58</v>
      </c>
      <c r="C1684" s="37">
        <v>151</v>
      </c>
      <c r="D1684" s="38">
        <v>2010</v>
      </c>
    </row>
    <row r="1685" spans="1:4" x14ac:dyDescent="0.25">
      <c r="A1685" t="s">
        <v>41</v>
      </c>
      <c r="B1685" t="s">
        <v>8</v>
      </c>
      <c r="C1685" s="37">
        <v>3044</v>
      </c>
      <c r="D1685" s="38">
        <v>2010</v>
      </c>
    </row>
    <row r="1686" spans="1:4" x14ac:dyDescent="0.25">
      <c r="A1686" t="s">
        <v>41</v>
      </c>
      <c r="B1686" t="s">
        <v>9</v>
      </c>
      <c r="C1686" s="37">
        <v>1618</v>
      </c>
      <c r="D1686" s="38">
        <v>2010</v>
      </c>
    </row>
    <row r="1687" spans="1:4" x14ac:dyDescent="0.25">
      <c r="A1687" t="s">
        <v>41</v>
      </c>
      <c r="B1687" t="s">
        <v>10</v>
      </c>
      <c r="C1687" s="37">
        <v>2847</v>
      </c>
      <c r="D1687" s="38">
        <v>2010</v>
      </c>
    </row>
    <row r="1688" spans="1:4" x14ac:dyDescent="0.25">
      <c r="A1688" t="s">
        <v>41</v>
      </c>
      <c r="B1688" t="s">
        <v>11</v>
      </c>
      <c r="C1688" s="37">
        <v>550</v>
      </c>
      <c r="D1688" s="38">
        <v>2010</v>
      </c>
    </row>
    <row r="1689" spans="1:4" x14ac:dyDescent="0.25">
      <c r="A1689" t="s">
        <v>41</v>
      </c>
      <c r="B1689" t="s">
        <v>12</v>
      </c>
      <c r="C1689" s="37">
        <v>16699</v>
      </c>
      <c r="D1689" s="38">
        <v>2010</v>
      </c>
    </row>
    <row r="1690" spans="1:4" x14ac:dyDescent="0.25">
      <c r="A1690" t="s">
        <v>41</v>
      </c>
      <c r="B1690" t="s">
        <v>13</v>
      </c>
      <c r="C1690" s="37">
        <v>1842</v>
      </c>
      <c r="D1690" s="38">
        <v>2010</v>
      </c>
    </row>
    <row r="1691" spans="1:4" x14ac:dyDescent="0.25">
      <c r="A1691" t="s">
        <v>41</v>
      </c>
      <c r="B1691" t="s">
        <v>14</v>
      </c>
      <c r="C1691" s="37">
        <v>3752</v>
      </c>
      <c r="D1691" s="38">
        <v>2010</v>
      </c>
    </row>
    <row r="1692" spans="1:4" x14ac:dyDescent="0.25">
      <c r="A1692" t="s">
        <v>41</v>
      </c>
      <c r="B1692" t="s">
        <v>15</v>
      </c>
      <c r="C1692" s="37">
        <v>479</v>
      </c>
      <c r="D1692" s="38">
        <v>2010</v>
      </c>
    </row>
    <row r="1693" spans="1:4" x14ac:dyDescent="0.25">
      <c r="A1693" t="s">
        <v>41</v>
      </c>
      <c r="B1693" t="s">
        <v>16</v>
      </c>
      <c r="C1693" s="37">
        <v>1691</v>
      </c>
      <c r="D1693" s="38">
        <v>2010</v>
      </c>
    </row>
    <row r="1694" spans="1:4" x14ac:dyDescent="0.25">
      <c r="A1694" t="s">
        <v>41</v>
      </c>
      <c r="B1694" t="s">
        <v>17</v>
      </c>
      <c r="C1694" s="37">
        <v>28983</v>
      </c>
      <c r="D1694" s="38">
        <v>2010</v>
      </c>
    </row>
    <row r="1695" spans="1:4" x14ac:dyDescent="0.25">
      <c r="A1695" t="s">
        <v>41</v>
      </c>
      <c r="B1695" t="s">
        <v>18</v>
      </c>
      <c r="C1695" s="37">
        <v>15943</v>
      </c>
      <c r="D1695" s="38">
        <v>2010</v>
      </c>
    </row>
    <row r="1696" spans="1:4" x14ac:dyDescent="0.25">
      <c r="A1696" t="s">
        <v>41</v>
      </c>
      <c r="B1696" t="s">
        <v>19</v>
      </c>
      <c r="C1696" s="37">
        <v>1567</v>
      </c>
      <c r="D1696" s="38">
        <v>2010</v>
      </c>
    </row>
    <row r="1697" spans="1:4" x14ac:dyDescent="0.25">
      <c r="A1697" t="s">
        <v>41</v>
      </c>
      <c r="B1697" t="s">
        <v>20</v>
      </c>
      <c r="C1697" s="37">
        <v>724</v>
      </c>
      <c r="D1697" s="38">
        <v>2010</v>
      </c>
    </row>
    <row r="1698" spans="1:4" x14ac:dyDescent="0.25">
      <c r="A1698" t="s">
        <v>41</v>
      </c>
      <c r="B1698" t="s">
        <v>21</v>
      </c>
      <c r="C1698" s="37">
        <v>5657</v>
      </c>
      <c r="D1698" s="38">
        <v>2010</v>
      </c>
    </row>
    <row r="1699" spans="1:4" x14ac:dyDescent="0.25">
      <c r="A1699" t="s">
        <v>41</v>
      </c>
      <c r="B1699" t="s">
        <v>22</v>
      </c>
      <c r="C1699" s="37">
        <v>4132</v>
      </c>
      <c r="D1699" s="38">
        <v>2010</v>
      </c>
    </row>
    <row r="1700" spans="1:4" x14ac:dyDescent="0.25">
      <c r="A1700" t="s">
        <v>41</v>
      </c>
      <c r="B1700" t="s">
        <v>23</v>
      </c>
      <c r="C1700" s="37">
        <v>1077</v>
      </c>
      <c r="D1700" s="38">
        <v>2010</v>
      </c>
    </row>
    <row r="1701" spans="1:4" x14ac:dyDescent="0.25">
      <c r="A1701" t="s">
        <v>41</v>
      </c>
      <c r="B1701" t="s">
        <v>24</v>
      </c>
      <c r="C1701" s="37">
        <v>2192</v>
      </c>
      <c r="D1701" s="38">
        <v>2010</v>
      </c>
    </row>
    <row r="1702" spans="1:4" x14ac:dyDescent="0.25">
      <c r="A1702" t="s">
        <v>41</v>
      </c>
      <c r="B1702" t="s">
        <v>25</v>
      </c>
      <c r="C1702" s="37">
        <v>4419</v>
      </c>
      <c r="D1702" s="38">
        <v>2010</v>
      </c>
    </row>
    <row r="1703" spans="1:4" x14ac:dyDescent="0.25">
      <c r="A1703" t="s">
        <v>41</v>
      </c>
      <c r="B1703" t="s">
        <v>26</v>
      </c>
      <c r="C1703" s="37">
        <v>2180</v>
      </c>
      <c r="D1703" s="38">
        <v>2010</v>
      </c>
    </row>
    <row r="1704" spans="1:4" x14ac:dyDescent="0.25">
      <c r="A1704" t="s">
        <v>41</v>
      </c>
      <c r="B1704" t="s">
        <v>27</v>
      </c>
      <c r="C1704" s="37">
        <v>2259</v>
      </c>
      <c r="D1704" s="38">
        <v>2010</v>
      </c>
    </row>
    <row r="1705" spans="1:4" x14ac:dyDescent="0.25">
      <c r="A1705" t="s">
        <v>41</v>
      </c>
      <c r="B1705" t="s">
        <v>28</v>
      </c>
      <c r="C1705" s="37">
        <v>9881</v>
      </c>
      <c r="D1705" s="38">
        <v>2010</v>
      </c>
    </row>
    <row r="1706" spans="1:4" x14ac:dyDescent="0.25">
      <c r="A1706" t="s">
        <v>41</v>
      </c>
      <c r="B1706" t="s">
        <v>29</v>
      </c>
      <c r="C1706" s="37">
        <v>4052</v>
      </c>
      <c r="D1706" s="38">
        <v>2010</v>
      </c>
    </row>
    <row r="1707" spans="1:4" x14ac:dyDescent="0.25">
      <c r="A1707" t="s">
        <v>41</v>
      </c>
      <c r="B1707" t="s">
        <v>30</v>
      </c>
      <c r="C1707" s="37">
        <v>5789</v>
      </c>
      <c r="D1707" s="38">
        <v>2010</v>
      </c>
    </row>
    <row r="1708" spans="1:4" x14ac:dyDescent="0.25">
      <c r="A1708" t="s">
        <v>41</v>
      </c>
      <c r="B1708" t="s">
        <v>31</v>
      </c>
      <c r="C1708" s="37">
        <v>1839</v>
      </c>
      <c r="D1708" s="38">
        <v>2010</v>
      </c>
    </row>
    <row r="1709" spans="1:4" x14ac:dyDescent="0.25">
      <c r="A1709" t="s">
        <v>41</v>
      </c>
      <c r="B1709" t="s">
        <v>32</v>
      </c>
      <c r="C1709" s="37">
        <v>1187</v>
      </c>
      <c r="D1709" s="38">
        <v>2010</v>
      </c>
    </row>
    <row r="1710" spans="1:4" x14ac:dyDescent="0.25">
      <c r="A1710" t="s">
        <v>41</v>
      </c>
      <c r="B1710" t="s">
        <v>33</v>
      </c>
      <c r="C1710" s="37">
        <v>1932</v>
      </c>
      <c r="D1710" s="38">
        <v>2010</v>
      </c>
    </row>
    <row r="1711" spans="1:4" x14ac:dyDescent="0.25">
      <c r="A1711" t="s">
        <v>41</v>
      </c>
      <c r="B1711" t="s">
        <v>34</v>
      </c>
      <c r="C1711" s="37">
        <v>230</v>
      </c>
      <c r="D1711" s="38">
        <v>2010</v>
      </c>
    </row>
    <row r="1712" spans="1:4" x14ac:dyDescent="0.25">
      <c r="A1712" t="s">
        <v>41</v>
      </c>
      <c r="B1712" t="s">
        <v>35</v>
      </c>
      <c r="C1712" s="37">
        <v>516</v>
      </c>
      <c r="D1712" s="38">
        <v>2010</v>
      </c>
    </row>
    <row r="1713" spans="1:4" x14ac:dyDescent="0.25">
      <c r="A1713" t="s">
        <v>41</v>
      </c>
      <c r="B1713" t="s">
        <v>36</v>
      </c>
      <c r="C1713" s="37">
        <v>698</v>
      </c>
      <c r="D1713" s="38">
        <v>2010</v>
      </c>
    </row>
    <row r="1714" spans="1:4" x14ac:dyDescent="0.25">
      <c r="A1714" t="s">
        <v>41</v>
      </c>
      <c r="B1714" t="s">
        <v>37</v>
      </c>
      <c r="C1714" s="37">
        <v>2130</v>
      </c>
      <c r="D1714" s="38">
        <v>2010</v>
      </c>
    </row>
    <row r="1715" spans="1:4" x14ac:dyDescent="0.25">
      <c r="A1715" t="s">
        <v>41</v>
      </c>
      <c r="B1715" t="s">
        <v>38</v>
      </c>
      <c r="C1715" s="37">
        <v>7195</v>
      </c>
      <c r="D1715" s="38">
        <v>2010</v>
      </c>
    </row>
    <row r="1716" spans="1:4" x14ac:dyDescent="0.25">
      <c r="A1716" t="s">
        <v>41</v>
      </c>
      <c r="B1716" t="s">
        <v>39</v>
      </c>
      <c r="C1716" s="37">
        <v>1186</v>
      </c>
      <c r="D1716" s="38">
        <v>2010</v>
      </c>
    </row>
    <row r="1717" spans="1:4" x14ac:dyDescent="0.25">
      <c r="A1717" t="s">
        <v>41</v>
      </c>
      <c r="B1717" t="s">
        <v>40</v>
      </c>
      <c r="C1717" s="37">
        <v>19406</v>
      </c>
      <c r="D1717" s="38">
        <v>2010</v>
      </c>
    </row>
    <row r="1718" spans="1:4" x14ac:dyDescent="0.25">
      <c r="A1718" t="s">
        <v>41</v>
      </c>
      <c r="B1718" t="s">
        <v>41</v>
      </c>
      <c r="C1718" s="37" t="s">
        <v>60</v>
      </c>
      <c r="D1718" s="38">
        <v>2010</v>
      </c>
    </row>
    <row r="1719" spans="1:4" x14ac:dyDescent="0.25">
      <c r="A1719" t="s">
        <v>41</v>
      </c>
      <c r="B1719" t="s">
        <v>42</v>
      </c>
      <c r="C1719" s="37">
        <v>243</v>
      </c>
      <c r="D1719" s="38">
        <v>2010</v>
      </c>
    </row>
    <row r="1720" spans="1:4" x14ac:dyDescent="0.25">
      <c r="A1720" t="s">
        <v>41</v>
      </c>
      <c r="B1720" t="s">
        <v>43</v>
      </c>
      <c r="C1720" s="37">
        <v>8661</v>
      </c>
      <c r="D1720" s="38">
        <v>2010</v>
      </c>
    </row>
    <row r="1721" spans="1:4" x14ac:dyDescent="0.25">
      <c r="A1721" t="s">
        <v>41</v>
      </c>
      <c r="B1721" t="s">
        <v>44</v>
      </c>
      <c r="C1721" s="37">
        <v>1453</v>
      </c>
      <c r="D1721" s="38">
        <v>2010</v>
      </c>
    </row>
    <row r="1722" spans="1:4" x14ac:dyDescent="0.25">
      <c r="A1722" t="s">
        <v>41</v>
      </c>
      <c r="B1722" t="s">
        <v>45</v>
      </c>
      <c r="C1722" s="37">
        <v>1796</v>
      </c>
      <c r="D1722" s="38">
        <v>2010</v>
      </c>
    </row>
    <row r="1723" spans="1:4" x14ac:dyDescent="0.25">
      <c r="A1723" t="s">
        <v>41</v>
      </c>
      <c r="B1723" t="s">
        <v>46</v>
      </c>
      <c r="C1723" s="37">
        <v>11155</v>
      </c>
      <c r="D1723" s="38">
        <v>2010</v>
      </c>
    </row>
    <row r="1724" spans="1:4" x14ac:dyDescent="0.25">
      <c r="A1724" t="s">
        <v>41</v>
      </c>
      <c r="B1724" t="s">
        <v>47</v>
      </c>
      <c r="C1724" s="37">
        <v>97</v>
      </c>
      <c r="D1724" s="38">
        <v>2010</v>
      </c>
    </row>
    <row r="1725" spans="1:4" x14ac:dyDescent="0.25">
      <c r="A1725" t="s">
        <v>41</v>
      </c>
      <c r="B1725" t="s">
        <v>48</v>
      </c>
      <c r="C1725" s="37">
        <v>23196</v>
      </c>
      <c r="D1725" s="38">
        <v>2010</v>
      </c>
    </row>
    <row r="1726" spans="1:4" x14ac:dyDescent="0.25">
      <c r="A1726" t="s">
        <v>41</v>
      </c>
      <c r="B1726" t="s">
        <v>49</v>
      </c>
      <c r="C1726" s="37">
        <v>362</v>
      </c>
      <c r="D1726" s="38">
        <v>2010</v>
      </c>
    </row>
    <row r="1727" spans="1:4" x14ac:dyDescent="0.25">
      <c r="A1727" t="s">
        <v>41</v>
      </c>
      <c r="B1727" t="s">
        <v>50</v>
      </c>
      <c r="C1727" s="37">
        <v>8685</v>
      </c>
      <c r="D1727" s="38">
        <v>2010</v>
      </c>
    </row>
    <row r="1728" spans="1:4" x14ac:dyDescent="0.25">
      <c r="A1728" t="s">
        <v>41</v>
      </c>
      <c r="B1728" t="s">
        <v>51</v>
      </c>
      <c r="C1728" s="37">
        <v>14329</v>
      </c>
      <c r="D1728" s="38">
        <v>2010</v>
      </c>
    </row>
    <row r="1729" spans="1:4" x14ac:dyDescent="0.25">
      <c r="A1729" t="s">
        <v>41</v>
      </c>
      <c r="B1729" t="s">
        <v>52</v>
      </c>
      <c r="C1729" s="37">
        <v>790</v>
      </c>
      <c r="D1729" s="38">
        <v>2010</v>
      </c>
    </row>
    <row r="1730" spans="1:4" x14ac:dyDescent="0.25">
      <c r="A1730" t="s">
        <v>41</v>
      </c>
      <c r="B1730" t="s">
        <v>53</v>
      </c>
      <c r="C1730" s="37">
        <v>350</v>
      </c>
      <c r="D1730" s="38">
        <v>2010</v>
      </c>
    </row>
    <row r="1731" spans="1:4" x14ac:dyDescent="0.25">
      <c r="A1731" t="s">
        <v>41</v>
      </c>
      <c r="B1731" t="s">
        <v>54</v>
      </c>
      <c r="C1731" s="37">
        <v>25662</v>
      </c>
      <c r="D1731" s="38">
        <v>2010</v>
      </c>
    </row>
    <row r="1732" spans="1:4" x14ac:dyDescent="0.25">
      <c r="A1732" t="s">
        <v>41</v>
      </c>
      <c r="B1732" t="s">
        <v>55</v>
      </c>
      <c r="C1732" s="37">
        <v>2874</v>
      </c>
      <c r="D1732" s="38">
        <v>2010</v>
      </c>
    </row>
    <row r="1733" spans="1:4" x14ac:dyDescent="0.25">
      <c r="A1733" t="s">
        <v>41</v>
      </c>
      <c r="B1733" t="s">
        <v>56</v>
      </c>
      <c r="C1733" s="37">
        <v>3025</v>
      </c>
      <c r="D1733" s="38">
        <v>2010</v>
      </c>
    </row>
    <row r="1734" spans="1:4" x14ac:dyDescent="0.25">
      <c r="A1734" t="s">
        <v>41</v>
      </c>
      <c r="B1734" t="s">
        <v>57</v>
      </c>
      <c r="C1734" s="37">
        <v>2012</v>
      </c>
      <c r="D1734" s="38">
        <v>2010</v>
      </c>
    </row>
    <row r="1735" spans="1:4" x14ac:dyDescent="0.25">
      <c r="A1735" t="s">
        <v>41</v>
      </c>
      <c r="B1735" t="s">
        <v>58</v>
      </c>
      <c r="C1735" s="37">
        <v>870</v>
      </c>
      <c r="D1735" s="38">
        <v>2010</v>
      </c>
    </row>
    <row r="1736" spans="1:4" x14ac:dyDescent="0.25">
      <c r="A1736" t="s">
        <v>42</v>
      </c>
      <c r="B1736" t="s">
        <v>8</v>
      </c>
      <c r="C1736" s="37">
        <v>109</v>
      </c>
      <c r="D1736" s="38">
        <v>2010</v>
      </c>
    </row>
    <row r="1737" spans="1:4" x14ac:dyDescent="0.25">
      <c r="A1737" t="s">
        <v>42</v>
      </c>
      <c r="B1737" t="s">
        <v>9</v>
      </c>
      <c r="C1737" s="37">
        <v>1066</v>
      </c>
      <c r="D1737" s="38">
        <v>2010</v>
      </c>
    </row>
    <row r="1738" spans="1:4" x14ac:dyDescent="0.25">
      <c r="A1738" t="s">
        <v>42</v>
      </c>
      <c r="B1738" t="s">
        <v>10</v>
      </c>
      <c r="C1738" s="37">
        <v>662</v>
      </c>
      <c r="D1738" s="38">
        <v>2010</v>
      </c>
    </row>
    <row r="1739" spans="1:4" x14ac:dyDescent="0.25">
      <c r="A1739" t="s">
        <v>42</v>
      </c>
      <c r="B1739" t="s">
        <v>11</v>
      </c>
      <c r="C1739" s="37">
        <v>168</v>
      </c>
      <c r="D1739" s="38">
        <v>2010</v>
      </c>
    </row>
    <row r="1740" spans="1:4" x14ac:dyDescent="0.25">
      <c r="A1740" t="s">
        <v>42</v>
      </c>
      <c r="B1740" t="s">
        <v>12</v>
      </c>
      <c r="C1740" s="37">
        <v>1411</v>
      </c>
      <c r="D1740" s="38">
        <v>2010</v>
      </c>
    </row>
    <row r="1741" spans="1:4" x14ac:dyDescent="0.25">
      <c r="A1741" t="s">
        <v>42</v>
      </c>
      <c r="B1741" t="s">
        <v>13</v>
      </c>
      <c r="C1741" s="37">
        <v>873</v>
      </c>
      <c r="D1741" s="38">
        <v>2010</v>
      </c>
    </row>
    <row r="1742" spans="1:4" x14ac:dyDescent="0.25">
      <c r="A1742" t="s">
        <v>42</v>
      </c>
      <c r="B1742" t="s">
        <v>14</v>
      </c>
      <c r="C1742" s="37">
        <v>30</v>
      </c>
      <c r="D1742" s="38">
        <v>2010</v>
      </c>
    </row>
    <row r="1743" spans="1:4" x14ac:dyDescent="0.25">
      <c r="A1743" t="s">
        <v>42</v>
      </c>
      <c r="B1743" t="s">
        <v>15</v>
      </c>
      <c r="C1743" s="37">
        <v>0</v>
      </c>
      <c r="D1743" s="38">
        <v>2010</v>
      </c>
    </row>
    <row r="1744" spans="1:4" x14ac:dyDescent="0.25">
      <c r="A1744" t="s">
        <v>42</v>
      </c>
      <c r="B1744" t="s">
        <v>16</v>
      </c>
      <c r="C1744" s="37">
        <v>175</v>
      </c>
      <c r="D1744" s="38">
        <v>2010</v>
      </c>
    </row>
    <row r="1745" spans="1:4" x14ac:dyDescent="0.25">
      <c r="A1745" t="s">
        <v>42</v>
      </c>
      <c r="B1745" t="s">
        <v>17</v>
      </c>
      <c r="C1745" s="37">
        <v>492</v>
      </c>
      <c r="D1745" s="38">
        <v>2010</v>
      </c>
    </row>
    <row r="1746" spans="1:4" x14ac:dyDescent="0.25">
      <c r="A1746" t="s">
        <v>42</v>
      </c>
      <c r="B1746" t="s">
        <v>18</v>
      </c>
      <c r="C1746" s="37">
        <v>799</v>
      </c>
      <c r="D1746" s="38">
        <v>2010</v>
      </c>
    </row>
    <row r="1747" spans="1:4" x14ac:dyDescent="0.25">
      <c r="A1747" t="s">
        <v>42</v>
      </c>
      <c r="B1747" t="s">
        <v>19</v>
      </c>
      <c r="C1747" s="37">
        <v>53</v>
      </c>
      <c r="D1747" s="38">
        <v>2010</v>
      </c>
    </row>
    <row r="1748" spans="1:4" x14ac:dyDescent="0.25">
      <c r="A1748" t="s">
        <v>42</v>
      </c>
      <c r="B1748" t="s">
        <v>20</v>
      </c>
      <c r="C1748" s="37">
        <v>69</v>
      </c>
      <c r="D1748" s="38">
        <v>2010</v>
      </c>
    </row>
    <row r="1749" spans="1:4" x14ac:dyDescent="0.25">
      <c r="A1749" t="s">
        <v>42</v>
      </c>
      <c r="B1749" t="s">
        <v>21</v>
      </c>
      <c r="C1749" s="37">
        <v>39</v>
      </c>
      <c r="D1749" s="38">
        <v>2010</v>
      </c>
    </row>
    <row r="1750" spans="1:4" x14ac:dyDescent="0.25">
      <c r="A1750" t="s">
        <v>42</v>
      </c>
      <c r="B1750" t="s">
        <v>22</v>
      </c>
      <c r="C1750" s="37">
        <v>45</v>
      </c>
      <c r="D1750" s="38">
        <v>2010</v>
      </c>
    </row>
    <row r="1751" spans="1:4" x14ac:dyDescent="0.25">
      <c r="A1751" t="s">
        <v>42</v>
      </c>
      <c r="B1751" t="s">
        <v>23</v>
      </c>
      <c r="C1751" s="37">
        <v>289</v>
      </c>
      <c r="D1751" s="38">
        <v>2010</v>
      </c>
    </row>
    <row r="1752" spans="1:4" x14ac:dyDescent="0.25">
      <c r="A1752" t="s">
        <v>42</v>
      </c>
      <c r="B1752" t="s">
        <v>24</v>
      </c>
      <c r="C1752" s="37">
        <v>114</v>
      </c>
      <c r="D1752" s="38">
        <v>2010</v>
      </c>
    </row>
    <row r="1753" spans="1:4" x14ac:dyDescent="0.25">
      <c r="A1753" t="s">
        <v>42</v>
      </c>
      <c r="B1753" t="s">
        <v>25</v>
      </c>
      <c r="C1753" s="37">
        <v>97</v>
      </c>
      <c r="D1753" s="38">
        <v>2010</v>
      </c>
    </row>
    <row r="1754" spans="1:4" x14ac:dyDescent="0.25">
      <c r="A1754" t="s">
        <v>42</v>
      </c>
      <c r="B1754" t="s">
        <v>26</v>
      </c>
      <c r="C1754" s="37">
        <v>374</v>
      </c>
      <c r="D1754" s="38">
        <v>2010</v>
      </c>
    </row>
    <row r="1755" spans="1:4" x14ac:dyDescent="0.25">
      <c r="A1755" t="s">
        <v>42</v>
      </c>
      <c r="B1755" t="s">
        <v>27</v>
      </c>
      <c r="C1755" s="37">
        <v>0</v>
      </c>
      <c r="D1755" s="38">
        <v>2010</v>
      </c>
    </row>
    <row r="1756" spans="1:4" x14ac:dyDescent="0.25">
      <c r="A1756" t="s">
        <v>42</v>
      </c>
      <c r="B1756" t="s">
        <v>28</v>
      </c>
      <c r="C1756" s="37">
        <v>121</v>
      </c>
      <c r="D1756" s="38">
        <v>2010</v>
      </c>
    </row>
    <row r="1757" spans="1:4" x14ac:dyDescent="0.25">
      <c r="A1757" t="s">
        <v>42</v>
      </c>
      <c r="B1757" t="s">
        <v>29</v>
      </c>
      <c r="C1757" s="37">
        <v>52</v>
      </c>
      <c r="D1757" s="38">
        <v>2010</v>
      </c>
    </row>
    <row r="1758" spans="1:4" x14ac:dyDescent="0.25">
      <c r="A1758" t="s">
        <v>42</v>
      </c>
      <c r="B1758" t="s">
        <v>30</v>
      </c>
      <c r="C1758" s="37">
        <v>298</v>
      </c>
      <c r="D1758" s="38">
        <v>2010</v>
      </c>
    </row>
    <row r="1759" spans="1:4" x14ac:dyDescent="0.25">
      <c r="A1759" t="s">
        <v>42</v>
      </c>
      <c r="B1759" t="s">
        <v>31</v>
      </c>
      <c r="C1759" s="37">
        <v>12350</v>
      </c>
      <c r="D1759" s="38">
        <v>2010</v>
      </c>
    </row>
    <row r="1760" spans="1:4" x14ac:dyDescent="0.25">
      <c r="A1760" t="s">
        <v>42</v>
      </c>
      <c r="B1760" t="s">
        <v>32</v>
      </c>
      <c r="C1760" s="37">
        <v>0</v>
      </c>
      <c r="D1760" s="38">
        <v>2010</v>
      </c>
    </row>
    <row r="1761" spans="1:4" x14ac:dyDescent="0.25">
      <c r="A1761" t="s">
        <v>42</v>
      </c>
      <c r="B1761" t="s">
        <v>33</v>
      </c>
      <c r="C1761" s="37">
        <v>197</v>
      </c>
      <c r="D1761" s="38">
        <v>2010</v>
      </c>
    </row>
    <row r="1762" spans="1:4" x14ac:dyDescent="0.25">
      <c r="A1762" t="s">
        <v>42</v>
      </c>
      <c r="B1762" t="s">
        <v>34</v>
      </c>
      <c r="C1762" s="37">
        <v>1236</v>
      </c>
      <c r="D1762" s="38">
        <v>2010</v>
      </c>
    </row>
    <row r="1763" spans="1:4" x14ac:dyDescent="0.25">
      <c r="A1763" t="s">
        <v>42</v>
      </c>
      <c r="B1763" t="s">
        <v>35</v>
      </c>
      <c r="C1763" s="37">
        <v>328</v>
      </c>
      <c r="D1763" s="38">
        <v>2010</v>
      </c>
    </row>
    <row r="1764" spans="1:4" x14ac:dyDescent="0.25">
      <c r="A1764" t="s">
        <v>42</v>
      </c>
      <c r="B1764" t="s">
        <v>36</v>
      </c>
      <c r="C1764" s="37">
        <v>382</v>
      </c>
      <c r="D1764" s="38">
        <v>2010</v>
      </c>
    </row>
    <row r="1765" spans="1:4" x14ac:dyDescent="0.25">
      <c r="A1765" t="s">
        <v>42</v>
      </c>
      <c r="B1765" t="s">
        <v>37</v>
      </c>
      <c r="C1765" s="37">
        <v>0</v>
      </c>
      <c r="D1765" s="38">
        <v>2010</v>
      </c>
    </row>
    <row r="1766" spans="1:4" x14ac:dyDescent="0.25">
      <c r="A1766" t="s">
        <v>42</v>
      </c>
      <c r="B1766" t="s">
        <v>38</v>
      </c>
      <c r="C1766" s="37">
        <v>144</v>
      </c>
      <c r="D1766" s="38">
        <v>2010</v>
      </c>
    </row>
    <row r="1767" spans="1:4" x14ac:dyDescent="0.25">
      <c r="A1767" t="s">
        <v>42</v>
      </c>
      <c r="B1767" t="s">
        <v>39</v>
      </c>
      <c r="C1767" s="37">
        <v>380</v>
      </c>
      <c r="D1767" s="38">
        <v>2010</v>
      </c>
    </row>
    <row r="1768" spans="1:4" x14ac:dyDescent="0.25">
      <c r="A1768" t="s">
        <v>42</v>
      </c>
      <c r="B1768" t="s">
        <v>40</v>
      </c>
      <c r="C1768" s="37">
        <v>188</v>
      </c>
      <c r="D1768" s="38">
        <v>2010</v>
      </c>
    </row>
    <row r="1769" spans="1:4" x14ac:dyDescent="0.25">
      <c r="A1769" t="s">
        <v>42</v>
      </c>
      <c r="B1769" t="s">
        <v>41</v>
      </c>
      <c r="C1769" s="37">
        <v>637</v>
      </c>
      <c r="D1769" s="38">
        <v>2010</v>
      </c>
    </row>
    <row r="1770" spans="1:4" x14ac:dyDescent="0.25">
      <c r="A1770" t="s">
        <v>42</v>
      </c>
      <c r="B1770" t="s">
        <v>42</v>
      </c>
      <c r="C1770" s="37" t="s">
        <v>60</v>
      </c>
      <c r="D1770" s="38">
        <v>2010</v>
      </c>
    </row>
    <row r="1771" spans="1:4" x14ac:dyDescent="0.25">
      <c r="A1771" t="s">
        <v>42</v>
      </c>
      <c r="B1771" t="s">
        <v>43</v>
      </c>
      <c r="C1771" s="37">
        <v>134</v>
      </c>
      <c r="D1771" s="38">
        <v>2010</v>
      </c>
    </row>
    <row r="1772" spans="1:4" x14ac:dyDescent="0.25">
      <c r="A1772" t="s">
        <v>42</v>
      </c>
      <c r="B1772" t="s">
        <v>44</v>
      </c>
      <c r="C1772" s="37">
        <v>108</v>
      </c>
      <c r="D1772" s="38">
        <v>2010</v>
      </c>
    </row>
    <row r="1773" spans="1:4" x14ac:dyDescent="0.25">
      <c r="A1773" t="s">
        <v>42</v>
      </c>
      <c r="B1773" t="s">
        <v>45</v>
      </c>
      <c r="C1773" s="37">
        <v>313</v>
      </c>
      <c r="D1773" s="38">
        <v>2010</v>
      </c>
    </row>
    <row r="1774" spans="1:4" x14ac:dyDescent="0.25">
      <c r="A1774" t="s">
        <v>42</v>
      </c>
      <c r="B1774" t="s">
        <v>46</v>
      </c>
      <c r="C1774" s="37">
        <v>392</v>
      </c>
      <c r="D1774" s="38">
        <v>2010</v>
      </c>
    </row>
    <row r="1775" spans="1:4" x14ac:dyDescent="0.25">
      <c r="A1775" t="s">
        <v>42</v>
      </c>
      <c r="B1775" t="s">
        <v>47</v>
      </c>
      <c r="C1775" s="37">
        <v>0</v>
      </c>
      <c r="D1775" s="38">
        <v>2010</v>
      </c>
    </row>
    <row r="1776" spans="1:4" x14ac:dyDescent="0.25">
      <c r="A1776" t="s">
        <v>42</v>
      </c>
      <c r="B1776" t="s">
        <v>48</v>
      </c>
      <c r="C1776" s="37">
        <v>0</v>
      </c>
      <c r="D1776" s="38">
        <v>2010</v>
      </c>
    </row>
    <row r="1777" spans="1:4" x14ac:dyDescent="0.25">
      <c r="A1777" t="s">
        <v>42</v>
      </c>
      <c r="B1777" t="s">
        <v>49</v>
      </c>
      <c r="C1777" s="37">
        <v>1038</v>
      </c>
      <c r="D1777" s="38">
        <v>2010</v>
      </c>
    </row>
    <row r="1778" spans="1:4" x14ac:dyDescent="0.25">
      <c r="A1778" t="s">
        <v>42</v>
      </c>
      <c r="B1778" t="s">
        <v>50</v>
      </c>
      <c r="C1778" s="37">
        <v>273</v>
      </c>
      <c r="D1778" s="38">
        <v>2010</v>
      </c>
    </row>
    <row r="1779" spans="1:4" x14ac:dyDescent="0.25">
      <c r="A1779" t="s">
        <v>42</v>
      </c>
      <c r="B1779" t="s">
        <v>51</v>
      </c>
      <c r="C1779" s="37">
        <v>2513</v>
      </c>
      <c r="D1779" s="38">
        <v>2010</v>
      </c>
    </row>
    <row r="1780" spans="1:4" x14ac:dyDescent="0.25">
      <c r="A1780" t="s">
        <v>42</v>
      </c>
      <c r="B1780" t="s">
        <v>52</v>
      </c>
      <c r="C1780" s="37">
        <v>462</v>
      </c>
      <c r="D1780" s="38">
        <v>2010</v>
      </c>
    </row>
    <row r="1781" spans="1:4" x14ac:dyDescent="0.25">
      <c r="A1781" t="s">
        <v>42</v>
      </c>
      <c r="B1781" t="s">
        <v>53</v>
      </c>
      <c r="C1781" s="37">
        <v>0</v>
      </c>
      <c r="D1781" s="38">
        <v>2010</v>
      </c>
    </row>
    <row r="1782" spans="1:4" x14ac:dyDescent="0.25">
      <c r="A1782" t="s">
        <v>42</v>
      </c>
      <c r="B1782" t="s">
        <v>54</v>
      </c>
      <c r="C1782" s="37">
        <v>25</v>
      </c>
      <c r="D1782" s="38">
        <v>2010</v>
      </c>
    </row>
    <row r="1783" spans="1:4" x14ac:dyDescent="0.25">
      <c r="A1783" t="s">
        <v>42</v>
      </c>
      <c r="B1783" t="s">
        <v>55</v>
      </c>
      <c r="C1783" s="37">
        <v>696</v>
      </c>
      <c r="D1783" s="38">
        <v>2010</v>
      </c>
    </row>
    <row r="1784" spans="1:4" x14ac:dyDescent="0.25">
      <c r="A1784" t="s">
        <v>42</v>
      </c>
      <c r="B1784" t="s">
        <v>56</v>
      </c>
      <c r="C1784" s="37">
        <v>0</v>
      </c>
      <c r="D1784" s="38">
        <v>2010</v>
      </c>
    </row>
    <row r="1785" spans="1:4" x14ac:dyDescent="0.25">
      <c r="A1785" t="s">
        <v>42</v>
      </c>
      <c r="B1785" t="s">
        <v>57</v>
      </c>
      <c r="C1785" s="37">
        <v>749</v>
      </c>
      <c r="D1785" s="38">
        <v>2010</v>
      </c>
    </row>
    <row r="1786" spans="1:4" x14ac:dyDescent="0.25">
      <c r="A1786" t="s">
        <v>42</v>
      </c>
      <c r="B1786" t="s">
        <v>58</v>
      </c>
      <c r="C1786" s="37">
        <v>219</v>
      </c>
      <c r="D1786" s="38">
        <v>2010</v>
      </c>
    </row>
    <row r="1787" spans="1:4" x14ac:dyDescent="0.25">
      <c r="A1787" t="s">
        <v>43</v>
      </c>
      <c r="B1787" t="s">
        <v>8</v>
      </c>
      <c r="C1787" s="37">
        <v>1289</v>
      </c>
      <c r="D1787" s="38">
        <v>2010</v>
      </c>
    </row>
    <row r="1788" spans="1:4" x14ac:dyDescent="0.25">
      <c r="A1788" t="s">
        <v>43</v>
      </c>
      <c r="B1788" t="s">
        <v>9</v>
      </c>
      <c r="C1788" s="37">
        <v>1556</v>
      </c>
      <c r="D1788" s="38">
        <v>2010</v>
      </c>
    </row>
    <row r="1789" spans="1:4" x14ac:dyDescent="0.25">
      <c r="A1789" t="s">
        <v>43</v>
      </c>
      <c r="B1789" t="s">
        <v>10</v>
      </c>
      <c r="C1789" s="37">
        <v>4715</v>
      </c>
      <c r="D1789" s="38">
        <v>2010</v>
      </c>
    </row>
    <row r="1790" spans="1:4" x14ac:dyDescent="0.25">
      <c r="A1790" t="s">
        <v>43</v>
      </c>
      <c r="B1790" t="s">
        <v>11</v>
      </c>
      <c r="C1790" s="37">
        <v>434</v>
      </c>
      <c r="D1790" s="38">
        <v>2010</v>
      </c>
    </row>
    <row r="1791" spans="1:4" x14ac:dyDescent="0.25">
      <c r="A1791" t="s">
        <v>43</v>
      </c>
      <c r="B1791" t="s">
        <v>12</v>
      </c>
      <c r="C1791" s="37">
        <v>8997</v>
      </c>
      <c r="D1791" s="38">
        <v>2010</v>
      </c>
    </row>
    <row r="1792" spans="1:4" x14ac:dyDescent="0.25">
      <c r="A1792" t="s">
        <v>43</v>
      </c>
      <c r="B1792" t="s">
        <v>13</v>
      </c>
      <c r="C1792" s="37">
        <v>2859</v>
      </c>
      <c r="D1792" s="38">
        <v>2010</v>
      </c>
    </row>
    <row r="1793" spans="1:4" x14ac:dyDescent="0.25">
      <c r="A1793" t="s">
        <v>43</v>
      </c>
      <c r="B1793" t="s">
        <v>14</v>
      </c>
      <c r="C1793" s="37">
        <v>1307</v>
      </c>
      <c r="D1793" s="38">
        <v>2010</v>
      </c>
    </row>
    <row r="1794" spans="1:4" x14ac:dyDescent="0.25">
      <c r="A1794" t="s">
        <v>43</v>
      </c>
      <c r="B1794" t="s">
        <v>15</v>
      </c>
      <c r="C1794" s="37">
        <v>15</v>
      </c>
      <c r="D1794" s="38">
        <v>2010</v>
      </c>
    </row>
    <row r="1795" spans="1:4" x14ac:dyDescent="0.25">
      <c r="A1795" t="s">
        <v>43</v>
      </c>
      <c r="B1795" t="s">
        <v>16</v>
      </c>
      <c r="C1795" s="37">
        <v>972</v>
      </c>
      <c r="D1795" s="38">
        <v>2010</v>
      </c>
    </row>
    <row r="1796" spans="1:4" x14ac:dyDescent="0.25">
      <c r="A1796" t="s">
        <v>43</v>
      </c>
      <c r="B1796" t="s">
        <v>17</v>
      </c>
      <c r="C1796" s="37">
        <v>16495</v>
      </c>
      <c r="D1796" s="38">
        <v>2010</v>
      </c>
    </row>
    <row r="1797" spans="1:4" x14ac:dyDescent="0.25">
      <c r="A1797" t="s">
        <v>43</v>
      </c>
      <c r="B1797" t="s">
        <v>18</v>
      </c>
      <c r="C1797" s="37">
        <v>9502</v>
      </c>
      <c r="D1797" s="38">
        <v>2010</v>
      </c>
    </row>
    <row r="1798" spans="1:4" x14ac:dyDescent="0.25">
      <c r="A1798" t="s">
        <v>43</v>
      </c>
      <c r="B1798" t="s">
        <v>19</v>
      </c>
      <c r="C1798" s="37">
        <v>436</v>
      </c>
      <c r="D1798" s="38">
        <v>2010</v>
      </c>
    </row>
    <row r="1799" spans="1:4" x14ac:dyDescent="0.25">
      <c r="A1799" t="s">
        <v>43</v>
      </c>
      <c r="B1799" t="s">
        <v>20</v>
      </c>
      <c r="C1799" s="37">
        <v>564</v>
      </c>
      <c r="D1799" s="38">
        <v>2010</v>
      </c>
    </row>
    <row r="1800" spans="1:4" x14ac:dyDescent="0.25">
      <c r="A1800" t="s">
        <v>43</v>
      </c>
      <c r="B1800" t="s">
        <v>21</v>
      </c>
      <c r="C1800" s="37">
        <v>7092</v>
      </c>
      <c r="D1800" s="38">
        <v>2010</v>
      </c>
    </row>
    <row r="1801" spans="1:4" x14ac:dyDescent="0.25">
      <c r="A1801" t="s">
        <v>43</v>
      </c>
      <c r="B1801" t="s">
        <v>22</v>
      </c>
      <c r="C1801" s="37">
        <v>9438</v>
      </c>
      <c r="D1801" s="38">
        <v>2010</v>
      </c>
    </row>
    <row r="1802" spans="1:4" x14ac:dyDescent="0.25">
      <c r="A1802" t="s">
        <v>43</v>
      </c>
      <c r="B1802" t="s">
        <v>23</v>
      </c>
      <c r="C1802" s="37">
        <v>1270</v>
      </c>
      <c r="D1802" s="38">
        <v>2010</v>
      </c>
    </row>
    <row r="1803" spans="1:4" x14ac:dyDescent="0.25">
      <c r="A1803" t="s">
        <v>43</v>
      </c>
      <c r="B1803" t="s">
        <v>24</v>
      </c>
      <c r="C1803" s="37">
        <v>1016</v>
      </c>
      <c r="D1803" s="38">
        <v>2010</v>
      </c>
    </row>
    <row r="1804" spans="1:4" x14ac:dyDescent="0.25">
      <c r="A1804" t="s">
        <v>43</v>
      </c>
      <c r="B1804" t="s">
        <v>25</v>
      </c>
      <c r="C1804" s="37">
        <v>9159</v>
      </c>
      <c r="D1804" s="38">
        <v>2010</v>
      </c>
    </row>
    <row r="1805" spans="1:4" x14ac:dyDescent="0.25">
      <c r="A1805" t="s">
        <v>43</v>
      </c>
      <c r="B1805" t="s">
        <v>26</v>
      </c>
      <c r="C1805" s="37">
        <v>743</v>
      </c>
      <c r="D1805" s="38">
        <v>2010</v>
      </c>
    </row>
    <row r="1806" spans="1:4" x14ac:dyDescent="0.25">
      <c r="A1806" t="s">
        <v>43</v>
      </c>
      <c r="B1806" t="s">
        <v>27</v>
      </c>
      <c r="C1806" s="37">
        <v>291</v>
      </c>
      <c r="D1806" s="38">
        <v>2010</v>
      </c>
    </row>
    <row r="1807" spans="1:4" x14ac:dyDescent="0.25">
      <c r="A1807" t="s">
        <v>43</v>
      </c>
      <c r="B1807" t="s">
        <v>28</v>
      </c>
      <c r="C1807" s="37">
        <v>3828</v>
      </c>
      <c r="D1807" s="38">
        <v>2010</v>
      </c>
    </row>
    <row r="1808" spans="1:4" x14ac:dyDescent="0.25">
      <c r="A1808" t="s">
        <v>43</v>
      </c>
      <c r="B1808" t="s">
        <v>29</v>
      </c>
      <c r="C1808" s="37">
        <v>3686</v>
      </c>
      <c r="D1808" s="38">
        <v>2010</v>
      </c>
    </row>
    <row r="1809" spans="1:4" x14ac:dyDescent="0.25">
      <c r="A1809" t="s">
        <v>43</v>
      </c>
      <c r="B1809" t="s">
        <v>30</v>
      </c>
      <c r="C1809" s="37">
        <v>15130</v>
      </c>
      <c r="D1809" s="38">
        <v>2010</v>
      </c>
    </row>
    <row r="1810" spans="1:4" x14ac:dyDescent="0.25">
      <c r="A1810" t="s">
        <v>43</v>
      </c>
      <c r="B1810" t="s">
        <v>31</v>
      </c>
      <c r="C1810" s="37">
        <v>2298</v>
      </c>
      <c r="D1810" s="38">
        <v>2010</v>
      </c>
    </row>
    <row r="1811" spans="1:4" x14ac:dyDescent="0.25">
      <c r="A1811" t="s">
        <v>43</v>
      </c>
      <c r="B1811" t="s">
        <v>32</v>
      </c>
      <c r="C1811" s="37">
        <v>89</v>
      </c>
      <c r="D1811" s="38">
        <v>2010</v>
      </c>
    </row>
    <row r="1812" spans="1:4" x14ac:dyDescent="0.25">
      <c r="A1812" t="s">
        <v>43</v>
      </c>
      <c r="B1812" t="s">
        <v>33</v>
      </c>
      <c r="C1812" s="37">
        <v>1171</v>
      </c>
      <c r="D1812" s="38">
        <v>2010</v>
      </c>
    </row>
    <row r="1813" spans="1:4" x14ac:dyDescent="0.25">
      <c r="A1813" t="s">
        <v>43</v>
      </c>
      <c r="B1813" t="s">
        <v>34</v>
      </c>
      <c r="C1813" s="37">
        <v>460</v>
      </c>
      <c r="D1813" s="38">
        <v>2010</v>
      </c>
    </row>
    <row r="1814" spans="1:4" x14ac:dyDescent="0.25">
      <c r="A1814" t="s">
        <v>43</v>
      </c>
      <c r="B1814" t="s">
        <v>35</v>
      </c>
      <c r="C1814" s="37">
        <v>1531</v>
      </c>
      <c r="D1814" s="38">
        <v>2010</v>
      </c>
    </row>
    <row r="1815" spans="1:4" x14ac:dyDescent="0.25">
      <c r="A1815" t="s">
        <v>43</v>
      </c>
      <c r="B1815" t="s">
        <v>36</v>
      </c>
      <c r="C1815" s="37">
        <v>2240</v>
      </c>
      <c r="D1815" s="38">
        <v>2010</v>
      </c>
    </row>
    <row r="1816" spans="1:4" x14ac:dyDescent="0.25">
      <c r="A1816" t="s">
        <v>43</v>
      </c>
      <c r="B1816" t="s">
        <v>37</v>
      </c>
      <c r="C1816" s="37">
        <v>175</v>
      </c>
      <c r="D1816" s="38">
        <v>2010</v>
      </c>
    </row>
    <row r="1817" spans="1:4" x14ac:dyDescent="0.25">
      <c r="A1817" t="s">
        <v>43</v>
      </c>
      <c r="B1817" t="s">
        <v>38</v>
      </c>
      <c r="C1817" s="37">
        <v>2465</v>
      </c>
      <c r="D1817" s="38">
        <v>2010</v>
      </c>
    </row>
    <row r="1818" spans="1:4" x14ac:dyDescent="0.25">
      <c r="A1818" t="s">
        <v>43</v>
      </c>
      <c r="B1818" t="s">
        <v>39</v>
      </c>
      <c r="C1818" s="37">
        <v>515</v>
      </c>
      <c r="D1818" s="38">
        <v>2010</v>
      </c>
    </row>
    <row r="1819" spans="1:4" x14ac:dyDescent="0.25">
      <c r="A1819" t="s">
        <v>43</v>
      </c>
      <c r="B1819" t="s">
        <v>40</v>
      </c>
      <c r="C1819" s="37">
        <v>5988</v>
      </c>
      <c r="D1819" s="38">
        <v>2010</v>
      </c>
    </row>
    <row r="1820" spans="1:4" x14ac:dyDescent="0.25">
      <c r="A1820" t="s">
        <v>43</v>
      </c>
      <c r="B1820" t="s">
        <v>41</v>
      </c>
      <c r="C1820" s="37">
        <v>5985</v>
      </c>
      <c r="D1820" s="38">
        <v>2010</v>
      </c>
    </row>
    <row r="1821" spans="1:4" x14ac:dyDescent="0.25">
      <c r="A1821" t="s">
        <v>43</v>
      </c>
      <c r="B1821" t="s">
        <v>42</v>
      </c>
      <c r="C1821" s="37">
        <v>26</v>
      </c>
      <c r="D1821" s="38">
        <v>2010</v>
      </c>
    </row>
    <row r="1822" spans="1:4" x14ac:dyDescent="0.25">
      <c r="A1822" t="s">
        <v>43</v>
      </c>
      <c r="B1822" t="s">
        <v>43</v>
      </c>
      <c r="C1822" s="37" t="s">
        <v>60</v>
      </c>
      <c r="D1822" s="38">
        <v>2010</v>
      </c>
    </row>
    <row r="1823" spans="1:4" x14ac:dyDescent="0.25">
      <c r="A1823" t="s">
        <v>43</v>
      </c>
      <c r="B1823" t="s">
        <v>44</v>
      </c>
      <c r="C1823" s="37">
        <v>1228</v>
      </c>
      <c r="D1823" s="38">
        <v>2010</v>
      </c>
    </row>
    <row r="1824" spans="1:4" x14ac:dyDescent="0.25">
      <c r="A1824" t="s">
        <v>43</v>
      </c>
      <c r="B1824" t="s">
        <v>45</v>
      </c>
      <c r="C1824" s="37">
        <v>342</v>
      </c>
      <c r="D1824" s="38">
        <v>2010</v>
      </c>
    </row>
    <row r="1825" spans="1:4" x14ac:dyDescent="0.25">
      <c r="A1825" t="s">
        <v>43</v>
      </c>
      <c r="B1825" t="s">
        <v>46</v>
      </c>
      <c r="C1825" s="37">
        <v>12012</v>
      </c>
      <c r="D1825" s="38">
        <v>2010</v>
      </c>
    </row>
    <row r="1826" spans="1:4" x14ac:dyDescent="0.25">
      <c r="A1826" t="s">
        <v>43</v>
      </c>
      <c r="B1826" t="s">
        <v>47</v>
      </c>
      <c r="C1826" s="37">
        <v>444</v>
      </c>
      <c r="D1826" s="38">
        <v>2010</v>
      </c>
    </row>
    <row r="1827" spans="1:4" x14ac:dyDescent="0.25">
      <c r="A1827" t="s">
        <v>43</v>
      </c>
      <c r="B1827" t="s">
        <v>48</v>
      </c>
      <c r="C1827" s="37">
        <v>2479</v>
      </c>
      <c r="D1827" s="38">
        <v>2010</v>
      </c>
    </row>
    <row r="1828" spans="1:4" x14ac:dyDescent="0.25">
      <c r="A1828" t="s">
        <v>43</v>
      </c>
      <c r="B1828" t="s">
        <v>49</v>
      </c>
      <c r="C1828" s="37">
        <v>207</v>
      </c>
      <c r="D1828" s="38">
        <v>2010</v>
      </c>
    </row>
    <row r="1829" spans="1:4" x14ac:dyDescent="0.25">
      <c r="A1829" t="s">
        <v>43</v>
      </c>
      <c r="B1829" t="s">
        <v>50</v>
      </c>
      <c r="C1829" s="37">
        <v>4987</v>
      </c>
      <c r="D1829" s="38">
        <v>2010</v>
      </c>
    </row>
    <row r="1830" spans="1:4" x14ac:dyDescent="0.25">
      <c r="A1830" t="s">
        <v>43</v>
      </c>
      <c r="B1830" t="s">
        <v>51</v>
      </c>
      <c r="C1830" s="37">
        <v>7465</v>
      </c>
      <c r="D1830" s="38">
        <v>2010</v>
      </c>
    </row>
    <row r="1831" spans="1:4" x14ac:dyDescent="0.25">
      <c r="A1831" t="s">
        <v>43</v>
      </c>
      <c r="B1831" t="s">
        <v>52</v>
      </c>
      <c r="C1831" s="37">
        <v>485</v>
      </c>
      <c r="D1831" s="38">
        <v>2010</v>
      </c>
    </row>
    <row r="1832" spans="1:4" x14ac:dyDescent="0.25">
      <c r="A1832" t="s">
        <v>43</v>
      </c>
      <c r="B1832" t="s">
        <v>53</v>
      </c>
      <c r="C1832" s="37">
        <v>182</v>
      </c>
      <c r="D1832" s="38">
        <v>2010</v>
      </c>
    </row>
    <row r="1833" spans="1:4" x14ac:dyDescent="0.25">
      <c r="A1833" t="s">
        <v>43</v>
      </c>
      <c r="B1833" t="s">
        <v>54</v>
      </c>
      <c r="C1833" s="37">
        <v>6769</v>
      </c>
      <c r="D1833" s="38">
        <v>2010</v>
      </c>
    </row>
    <row r="1834" spans="1:4" x14ac:dyDescent="0.25">
      <c r="A1834" t="s">
        <v>43</v>
      </c>
      <c r="B1834" t="s">
        <v>55</v>
      </c>
      <c r="C1834" s="37">
        <v>2567</v>
      </c>
      <c r="D1834" s="38">
        <v>2010</v>
      </c>
    </row>
    <row r="1835" spans="1:4" x14ac:dyDescent="0.25">
      <c r="A1835" t="s">
        <v>43</v>
      </c>
      <c r="B1835" t="s">
        <v>56</v>
      </c>
      <c r="C1835" s="37">
        <v>7814</v>
      </c>
      <c r="D1835" s="38">
        <v>2010</v>
      </c>
    </row>
    <row r="1836" spans="1:4" x14ac:dyDescent="0.25">
      <c r="A1836" t="s">
        <v>43</v>
      </c>
      <c r="B1836" t="s">
        <v>57</v>
      </c>
      <c r="C1836" s="37">
        <v>1771</v>
      </c>
      <c r="D1836" s="38">
        <v>2010</v>
      </c>
    </row>
    <row r="1837" spans="1:4" x14ac:dyDescent="0.25">
      <c r="A1837" t="s">
        <v>43</v>
      </c>
      <c r="B1837" t="s">
        <v>58</v>
      </c>
      <c r="C1837" s="37">
        <v>144</v>
      </c>
      <c r="D1837" s="38">
        <v>2010</v>
      </c>
    </row>
    <row r="1838" spans="1:4" x14ac:dyDescent="0.25">
      <c r="A1838" t="s">
        <v>44</v>
      </c>
      <c r="B1838" t="s">
        <v>8</v>
      </c>
      <c r="C1838" s="37">
        <v>1612</v>
      </c>
      <c r="D1838" s="38">
        <v>2010</v>
      </c>
    </row>
    <row r="1839" spans="1:4" x14ac:dyDescent="0.25">
      <c r="A1839" t="s">
        <v>44</v>
      </c>
      <c r="B1839" t="s">
        <v>9</v>
      </c>
      <c r="C1839" s="37">
        <v>1397</v>
      </c>
      <c r="D1839" s="38">
        <v>2010</v>
      </c>
    </row>
    <row r="1840" spans="1:4" x14ac:dyDescent="0.25">
      <c r="A1840" t="s">
        <v>44</v>
      </c>
      <c r="B1840" t="s">
        <v>10</v>
      </c>
      <c r="C1840" s="37">
        <v>2759</v>
      </c>
      <c r="D1840" s="38">
        <v>2010</v>
      </c>
    </row>
    <row r="1841" spans="1:4" x14ac:dyDescent="0.25">
      <c r="A1841" t="s">
        <v>44</v>
      </c>
      <c r="B1841" t="s">
        <v>11</v>
      </c>
      <c r="C1841" s="37">
        <v>5873</v>
      </c>
      <c r="D1841" s="38">
        <v>2010</v>
      </c>
    </row>
    <row r="1842" spans="1:4" x14ac:dyDescent="0.25">
      <c r="A1842" t="s">
        <v>44</v>
      </c>
      <c r="B1842" t="s">
        <v>12</v>
      </c>
      <c r="C1842" s="37">
        <v>9429</v>
      </c>
      <c r="D1842" s="38">
        <v>2010</v>
      </c>
    </row>
    <row r="1843" spans="1:4" x14ac:dyDescent="0.25">
      <c r="A1843" t="s">
        <v>44</v>
      </c>
      <c r="B1843" t="s">
        <v>13</v>
      </c>
      <c r="C1843" s="37">
        <v>3184</v>
      </c>
      <c r="D1843" s="38">
        <v>2010</v>
      </c>
    </row>
    <row r="1844" spans="1:4" x14ac:dyDescent="0.25">
      <c r="A1844" t="s">
        <v>44</v>
      </c>
      <c r="B1844" t="s">
        <v>14</v>
      </c>
      <c r="C1844" s="37">
        <v>68</v>
      </c>
      <c r="D1844" s="38">
        <v>2010</v>
      </c>
    </row>
    <row r="1845" spans="1:4" x14ac:dyDescent="0.25">
      <c r="A1845" t="s">
        <v>44</v>
      </c>
      <c r="B1845" t="s">
        <v>15</v>
      </c>
      <c r="C1845" s="37">
        <v>109</v>
      </c>
      <c r="D1845" s="38">
        <v>2010</v>
      </c>
    </row>
    <row r="1846" spans="1:4" x14ac:dyDescent="0.25">
      <c r="A1846" t="s">
        <v>44</v>
      </c>
      <c r="B1846" t="s">
        <v>16</v>
      </c>
      <c r="C1846" s="37">
        <v>0</v>
      </c>
      <c r="D1846" s="38">
        <v>2010</v>
      </c>
    </row>
    <row r="1847" spans="1:4" x14ac:dyDescent="0.25">
      <c r="A1847" t="s">
        <v>44</v>
      </c>
      <c r="B1847" t="s">
        <v>17</v>
      </c>
      <c r="C1847" s="37">
        <v>5438</v>
      </c>
      <c r="D1847" s="38">
        <v>2010</v>
      </c>
    </row>
    <row r="1848" spans="1:4" x14ac:dyDescent="0.25">
      <c r="A1848" t="s">
        <v>44</v>
      </c>
      <c r="B1848" t="s">
        <v>18</v>
      </c>
      <c r="C1848" s="37">
        <v>3159</v>
      </c>
      <c r="D1848" s="38">
        <v>2010</v>
      </c>
    </row>
    <row r="1849" spans="1:4" x14ac:dyDescent="0.25">
      <c r="A1849" t="s">
        <v>44</v>
      </c>
      <c r="B1849" t="s">
        <v>19</v>
      </c>
      <c r="C1849" s="37">
        <v>773</v>
      </c>
      <c r="D1849" s="38">
        <v>2010</v>
      </c>
    </row>
    <row r="1850" spans="1:4" x14ac:dyDescent="0.25">
      <c r="A1850" t="s">
        <v>44</v>
      </c>
      <c r="B1850" t="s">
        <v>20</v>
      </c>
      <c r="C1850" s="37">
        <v>611</v>
      </c>
      <c r="D1850" s="38">
        <v>2010</v>
      </c>
    </row>
    <row r="1851" spans="1:4" x14ac:dyDescent="0.25">
      <c r="A1851" t="s">
        <v>44</v>
      </c>
      <c r="B1851" t="s">
        <v>21</v>
      </c>
      <c r="C1851" s="37">
        <v>2679</v>
      </c>
      <c r="D1851" s="38">
        <v>2010</v>
      </c>
    </row>
    <row r="1852" spans="1:4" x14ac:dyDescent="0.25">
      <c r="A1852" t="s">
        <v>44</v>
      </c>
      <c r="B1852" t="s">
        <v>22</v>
      </c>
      <c r="C1852" s="37">
        <v>957</v>
      </c>
      <c r="D1852" s="38">
        <v>2010</v>
      </c>
    </row>
    <row r="1853" spans="1:4" x14ac:dyDescent="0.25">
      <c r="A1853" t="s">
        <v>44</v>
      </c>
      <c r="B1853" t="s">
        <v>23</v>
      </c>
      <c r="C1853" s="37">
        <v>1108</v>
      </c>
      <c r="D1853" s="38">
        <v>2010</v>
      </c>
    </row>
    <row r="1854" spans="1:4" x14ac:dyDescent="0.25">
      <c r="A1854" t="s">
        <v>44</v>
      </c>
      <c r="B1854" t="s">
        <v>24</v>
      </c>
      <c r="C1854" s="37">
        <v>5024</v>
      </c>
      <c r="D1854" s="38">
        <v>2010</v>
      </c>
    </row>
    <row r="1855" spans="1:4" x14ac:dyDescent="0.25">
      <c r="A1855" t="s">
        <v>44</v>
      </c>
      <c r="B1855" t="s">
        <v>25</v>
      </c>
      <c r="C1855" s="37">
        <v>877</v>
      </c>
      <c r="D1855" s="38">
        <v>2010</v>
      </c>
    </row>
    <row r="1856" spans="1:4" x14ac:dyDescent="0.25">
      <c r="A1856" t="s">
        <v>44</v>
      </c>
      <c r="B1856" t="s">
        <v>26</v>
      </c>
      <c r="C1856" s="37">
        <v>2208</v>
      </c>
      <c r="D1856" s="38">
        <v>2010</v>
      </c>
    </row>
    <row r="1857" spans="1:4" x14ac:dyDescent="0.25">
      <c r="A1857" t="s">
        <v>44</v>
      </c>
      <c r="B1857" t="s">
        <v>27</v>
      </c>
      <c r="C1857" s="37">
        <v>298</v>
      </c>
      <c r="D1857" s="38">
        <v>2010</v>
      </c>
    </row>
    <row r="1858" spans="1:4" x14ac:dyDescent="0.25">
      <c r="A1858" t="s">
        <v>44</v>
      </c>
      <c r="B1858" t="s">
        <v>28</v>
      </c>
      <c r="C1858" s="37">
        <v>382</v>
      </c>
      <c r="D1858" s="38">
        <v>2010</v>
      </c>
    </row>
    <row r="1859" spans="1:4" x14ac:dyDescent="0.25">
      <c r="A1859" t="s">
        <v>44</v>
      </c>
      <c r="B1859" t="s">
        <v>29</v>
      </c>
      <c r="C1859" s="37">
        <v>465</v>
      </c>
      <c r="D1859" s="38">
        <v>2010</v>
      </c>
    </row>
    <row r="1860" spans="1:4" x14ac:dyDescent="0.25">
      <c r="A1860" t="s">
        <v>44</v>
      </c>
      <c r="B1860" t="s">
        <v>30</v>
      </c>
      <c r="C1860" s="37">
        <v>1047</v>
      </c>
      <c r="D1860" s="38">
        <v>2010</v>
      </c>
    </row>
    <row r="1861" spans="1:4" x14ac:dyDescent="0.25">
      <c r="A1861" t="s">
        <v>44</v>
      </c>
      <c r="B1861" t="s">
        <v>31</v>
      </c>
      <c r="C1861" s="37">
        <v>599</v>
      </c>
      <c r="D1861" s="38">
        <v>2010</v>
      </c>
    </row>
    <row r="1862" spans="1:4" x14ac:dyDescent="0.25">
      <c r="A1862" t="s">
        <v>44</v>
      </c>
      <c r="B1862" t="s">
        <v>32</v>
      </c>
      <c r="C1862" s="37">
        <v>1733</v>
      </c>
      <c r="D1862" s="38">
        <v>2010</v>
      </c>
    </row>
    <row r="1863" spans="1:4" x14ac:dyDescent="0.25">
      <c r="A1863" t="s">
        <v>44</v>
      </c>
      <c r="B1863" t="s">
        <v>33</v>
      </c>
      <c r="C1863" s="37">
        <v>4102</v>
      </c>
      <c r="D1863" s="38">
        <v>2010</v>
      </c>
    </row>
    <row r="1864" spans="1:4" x14ac:dyDescent="0.25">
      <c r="A1864" t="s">
        <v>44</v>
      </c>
      <c r="B1864" t="s">
        <v>34</v>
      </c>
      <c r="C1864" s="37">
        <v>448</v>
      </c>
      <c r="D1864" s="38">
        <v>2010</v>
      </c>
    </row>
    <row r="1865" spans="1:4" x14ac:dyDescent="0.25">
      <c r="A1865" t="s">
        <v>44</v>
      </c>
      <c r="B1865" t="s">
        <v>35</v>
      </c>
      <c r="C1865" s="37">
        <v>829</v>
      </c>
      <c r="D1865" s="38">
        <v>2010</v>
      </c>
    </row>
    <row r="1866" spans="1:4" x14ac:dyDescent="0.25">
      <c r="A1866" t="s">
        <v>44</v>
      </c>
      <c r="B1866" t="s">
        <v>36</v>
      </c>
      <c r="C1866" s="37">
        <v>1079</v>
      </c>
      <c r="D1866" s="38">
        <v>2010</v>
      </c>
    </row>
    <row r="1867" spans="1:4" x14ac:dyDescent="0.25">
      <c r="A1867" t="s">
        <v>44</v>
      </c>
      <c r="B1867" t="s">
        <v>37</v>
      </c>
      <c r="C1867" s="37">
        <v>69</v>
      </c>
      <c r="D1867" s="38">
        <v>2010</v>
      </c>
    </row>
    <row r="1868" spans="1:4" x14ac:dyDescent="0.25">
      <c r="A1868" t="s">
        <v>44</v>
      </c>
      <c r="B1868" t="s">
        <v>38</v>
      </c>
      <c r="C1868" s="37">
        <v>890</v>
      </c>
      <c r="D1868" s="38">
        <v>2010</v>
      </c>
    </row>
    <row r="1869" spans="1:4" x14ac:dyDescent="0.25">
      <c r="A1869" t="s">
        <v>44</v>
      </c>
      <c r="B1869" t="s">
        <v>39</v>
      </c>
      <c r="C1869" s="37">
        <v>2723</v>
      </c>
      <c r="D1869" s="38">
        <v>2010</v>
      </c>
    </row>
    <row r="1870" spans="1:4" x14ac:dyDescent="0.25">
      <c r="A1870" t="s">
        <v>44</v>
      </c>
      <c r="B1870" t="s">
        <v>40</v>
      </c>
      <c r="C1870" s="37">
        <v>1118</v>
      </c>
      <c r="D1870" s="38">
        <v>2010</v>
      </c>
    </row>
    <row r="1871" spans="1:4" x14ac:dyDescent="0.25">
      <c r="A1871" t="s">
        <v>44</v>
      </c>
      <c r="B1871" t="s">
        <v>41</v>
      </c>
      <c r="C1871" s="37">
        <v>1991</v>
      </c>
      <c r="D1871" s="38">
        <v>2010</v>
      </c>
    </row>
    <row r="1872" spans="1:4" x14ac:dyDescent="0.25">
      <c r="A1872" t="s">
        <v>44</v>
      </c>
      <c r="B1872" t="s">
        <v>42</v>
      </c>
      <c r="C1872" s="37">
        <v>139</v>
      </c>
      <c r="D1872" s="38">
        <v>2010</v>
      </c>
    </row>
    <row r="1873" spans="1:4" x14ac:dyDescent="0.25">
      <c r="A1873" t="s">
        <v>44</v>
      </c>
      <c r="B1873" t="s">
        <v>43</v>
      </c>
      <c r="C1873" s="37">
        <v>1385</v>
      </c>
      <c r="D1873" s="38">
        <v>2010</v>
      </c>
    </row>
    <row r="1874" spans="1:4" x14ac:dyDescent="0.25">
      <c r="A1874" t="s">
        <v>44</v>
      </c>
      <c r="B1874" t="s">
        <v>44</v>
      </c>
      <c r="C1874" s="37" t="s">
        <v>60</v>
      </c>
      <c r="D1874" s="38">
        <v>2010</v>
      </c>
    </row>
    <row r="1875" spans="1:4" x14ac:dyDescent="0.25">
      <c r="A1875" t="s">
        <v>44</v>
      </c>
      <c r="B1875" t="s">
        <v>45</v>
      </c>
      <c r="C1875" s="37">
        <v>398</v>
      </c>
      <c r="D1875" s="38">
        <v>2010</v>
      </c>
    </row>
    <row r="1876" spans="1:4" x14ac:dyDescent="0.25">
      <c r="A1876" t="s">
        <v>44</v>
      </c>
      <c r="B1876" t="s">
        <v>46</v>
      </c>
      <c r="C1876" s="37">
        <v>1316</v>
      </c>
      <c r="D1876" s="38">
        <v>2010</v>
      </c>
    </row>
    <row r="1877" spans="1:4" x14ac:dyDescent="0.25">
      <c r="A1877" t="s">
        <v>44</v>
      </c>
      <c r="B1877" t="s">
        <v>47</v>
      </c>
      <c r="C1877" s="37">
        <v>119</v>
      </c>
      <c r="D1877" s="38">
        <v>2010</v>
      </c>
    </row>
    <row r="1878" spans="1:4" x14ac:dyDescent="0.25">
      <c r="A1878" t="s">
        <v>44</v>
      </c>
      <c r="B1878" t="s">
        <v>48</v>
      </c>
      <c r="C1878" s="37">
        <v>596</v>
      </c>
      <c r="D1878" s="38">
        <v>2010</v>
      </c>
    </row>
    <row r="1879" spans="1:4" x14ac:dyDescent="0.25">
      <c r="A1879" t="s">
        <v>44</v>
      </c>
      <c r="B1879" t="s">
        <v>49</v>
      </c>
      <c r="C1879" s="37">
        <v>83</v>
      </c>
      <c r="D1879" s="38">
        <v>2010</v>
      </c>
    </row>
    <row r="1880" spans="1:4" x14ac:dyDescent="0.25">
      <c r="A1880" t="s">
        <v>44</v>
      </c>
      <c r="B1880" t="s">
        <v>50</v>
      </c>
      <c r="C1880" s="37">
        <v>1872</v>
      </c>
      <c r="D1880" s="38">
        <v>2010</v>
      </c>
    </row>
    <row r="1881" spans="1:4" x14ac:dyDescent="0.25">
      <c r="A1881" t="s">
        <v>44</v>
      </c>
      <c r="B1881" t="s">
        <v>51</v>
      </c>
      <c r="C1881" s="37">
        <v>28238</v>
      </c>
      <c r="D1881" s="38">
        <v>2010</v>
      </c>
    </row>
    <row r="1882" spans="1:4" x14ac:dyDescent="0.25">
      <c r="A1882" t="s">
        <v>44</v>
      </c>
      <c r="B1882" t="s">
        <v>52</v>
      </c>
      <c r="C1882" s="37">
        <v>428</v>
      </c>
      <c r="D1882" s="38">
        <v>2010</v>
      </c>
    </row>
    <row r="1883" spans="1:4" x14ac:dyDescent="0.25">
      <c r="A1883" t="s">
        <v>44</v>
      </c>
      <c r="B1883" t="s">
        <v>53</v>
      </c>
      <c r="C1883" s="37">
        <v>93</v>
      </c>
      <c r="D1883" s="38">
        <v>2010</v>
      </c>
    </row>
    <row r="1884" spans="1:4" x14ac:dyDescent="0.25">
      <c r="A1884" t="s">
        <v>44</v>
      </c>
      <c r="B1884" t="s">
        <v>54</v>
      </c>
      <c r="C1884" s="37">
        <v>2286</v>
      </c>
      <c r="D1884" s="38">
        <v>2010</v>
      </c>
    </row>
    <row r="1885" spans="1:4" x14ac:dyDescent="0.25">
      <c r="A1885" t="s">
        <v>44</v>
      </c>
      <c r="B1885" t="s">
        <v>55</v>
      </c>
      <c r="C1885" s="37">
        <v>2035</v>
      </c>
      <c r="D1885" s="38">
        <v>2010</v>
      </c>
    </row>
    <row r="1886" spans="1:4" x14ac:dyDescent="0.25">
      <c r="A1886" t="s">
        <v>44</v>
      </c>
      <c r="B1886" t="s">
        <v>56</v>
      </c>
      <c r="C1886" s="37">
        <v>221</v>
      </c>
      <c r="D1886" s="38">
        <v>2010</v>
      </c>
    </row>
    <row r="1887" spans="1:4" x14ac:dyDescent="0.25">
      <c r="A1887" t="s">
        <v>44</v>
      </c>
      <c r="B1887" t="s">
        <v>57</v>
      </c>
      <c r="C1887" s="37">
        <v>551</v>
      </c>
      <c r="D1887" s="38">
        <v>2010</v>
      </c>
    </row>
    <row r="1888" spans="1:4" x14ac:dyDescent="0.25">
      <c r="A1888" t="s">
        <v>44</v>
      </c>
      <c r="B1888" t="s">
        <v>58</v>
      </c>
      <c r="C1888" s="37">
        <v>1713</v>
      </c>
      <c r="D1888" s="38">
        <v>2010</v>
      </c>
    </row>
    <row r="1889" spans="1:4" x14ac:dyDescent="0.25">
      <c r="A1889" t="s">
        <v>45</v>
      </c>
      <c r="B1889" t="s">
        <v>8</v>
      </c>
      <c r="C1889" s="37">
        <v>400</v>
      </c>
      <c r="D1889" s="38">
        <v>2010</v>
      </c>
    </row>
    <row r="1890" spans="1:4" x14ac:dyDescent="0.25">
      <c r="A1890" t="s">
        <v>45</v>
      </c>
      <c r="B1890" t="s">
        <v>9</v>
      </c>
      <c r="C1890" s="37">
        <v>2027</v>
      </c>
      <c r="D1890" s="38">
        <v>2010</v>
      </c>
    </row>
    <row r="1891" spans="1:4" x14ac:dyDescent="0.25">
      <c r="A1891" t="s">
        <v>45</v>
      </c>
      <c r="B1891" t="s">
        <v>10</v>
      </c>
      <c r="C1891" s="37">
        <v>5264</v>
      </c>
      <c r="D1891" s="38">
        <v>2010</v>
      </c>
    </row>
    <row r="1892" spans="1:4" x14ac:dyDescent="0.25">
      <c r="A1892" t="s">
        <v>45</v>
      </c>
      <c r="B1892" t="s">
        <v>11</v>
      </c>
      <c r="C1892" s="37">
        <v>246</v>
      </c>
      <c r="D1892" s="38">
        <v>2010</v>
      </c>
    </row>
    <row r="1893" spans="1:4" x14ac:dyDescent="0.25">
      <c r="A1893" t="s">
        <v>45</v>
      </c>
      <c r="B1893" t="s">
        <v>12</v>
      </c>
      <c r="C1893" s="37">
        <v>34190</v>
      </c>
      <c r="D1893" s="38">
        <v>2010</v>
      </c>
    </row>
    <row r="1894" spans="1:4" x14ac:dyDescent="0.25">
      <c r="A1894" t="s">
        <v>45</v>
      </c>
      <c r="B1894" t="s">
        <v>13</v>
      </c>
      <c r="C1894" s="37">
        <v>2050</v>
      </c>
      <c r="D1894" s="38">
        <v>2010</v>
      </c>
    </row>
    <row r="1895" spans="1:4" x14ac:dyDescent="0.25">
      <c r="A1895" t="s">
        <v>45</v>
      </c>
      <c r="B1895" t="s">
        <v>14</v>
      </c>
      <c r="C1895" s="37">
        <v>270</v>
      </c>
      <c r="D1895" s="38">
        <v>2010</v>
      </c>
    </row>
    <row r="1896" spans="1:4" x14ac:dyDescent="0.25">
      <c r="A1896" t="s">
        <v>45</v>
      </c>
      <c r="B1896" t="s">
        <v>15</v>
      </c>
      <c r="C1896" s="37">
        <v>0</v>
      </c>
      <c r="D1896" s="38">
        <v>2010</v>
      </c>
    </row>
    <row r="1897" spans="1:4" x14ac:dyDescent="0.25">
      <c r="A1897" t="s">
        <v>45</v>
      </c>
      <c r="B1897" t="s">
        <v>16</v>
      </c>
      <c r="C1897" s="37">
        <v>217</v>
      </c>
      <c r="D1897" s="38">
        <v>2010</v>
      </c>
    </row>
    <row r="1898" spans="1:4" x14ac:dyDescent="0.25">
      <c r="A1898" t="s">
        <v>45</v>
      </c>
      <c r="B1898" t="s">
        <v>17</v>
      </c>
      <c r="C1898" s="37">
        <v>2273</v>
      </c>
      <c r="D1898" s="38">
        <v>2010</v>
      </c>
    </row>
    <row r="1899" spans="1:4" x14ac:dyDescent="0.25">
      <c r="A1899" t="s">
        <v>45</v>
      </c>
      <c r="B1899" t="s">
        <v>18</v>
      </c>
      <c r="C1899" s="37">
        <v>688</v>
      </c>
      <c r="D1899" s="38">
        <v>2010</v>
      </c>
    </row>
    <row r="1900" spans="1:4" x14ac:dyDescent="0.25">
      <c r="A1900" t="s">
        <v>45</v>
      </c>
      <c r="B1900" t="s">
        <v>19</v>
      </c>
      <c r="C1900" s="37">
        <v>2323</v>
      </c>
      <c r="D1900" s="38">
        <v>2010</v>
      </c>
    </row>
    <row r="1901" spans="1:4" x14ac:dyDescent="0.25">
      <c r="A1901" t="s">
        <v>45</v>
      </c>
      <c r="B1901" t="s">
        <v>20</v>
      </c>
      <c r="C1901" s="37">
        <v>4129</v>
      </c>
      <c r="D1901" s="38">
        <v>2010</v>
      </c>
    </row>
    <row r="1902" spans="1:4" x14ac:dyDescent="0.25">
      <c r="A1902" t="s">
        <v>45</v>
      </c>
      <c r="B1902" t="s">
        <v>21</v>
      </c>
      <c r="C1902" s="37">
        <v>1565</v>
      </c>
      <c r="D1902" s="38">
        <v>2010</v>
      </c>
    </row>
    <row r="1903" spans="1:4" x14ac:dyDescent="0.25">
      <c r="A1903" t="s">
        <v>45</v>
      </c>
      <c r="B1903" t="s">
        <v>22</v>
      </c>
      <c r="C1903" s="37">
        <v>317</v>
      </c>
      <c r="D1903" s="38">
        <v>2010</v>
      </c>
    </row>
    <row r="1904" spans="1:4" x14ac:dyDescent="0.25">
      <c r="A1904" t="s">
        <v>45</v>
      </c>
      <c r="B1904" t="s">
        <v>23</v>
      </c>
      <c r="C1904" s="37">
        <v>161</v>
      </c>
      <c r="D1904" s="38">
        <v>2010</v>
      </c>
    </row>
    <row r="1905" spans="1:4" x14ac:dyDescent="0.25">
      <c r="A1905" t="s">
        <v>45</v>
      </c>
      <c r="B1905" t="s">
        <v>24</v>
      </c>
      <c r="C1905" s="37">
        <v>678</v>
      </c>
      <c r="D1905" s="38">
        <v>2010</v>
      </c>
    </row>
    <row r="1906" spans="1:4" x14ac:dyDescent="0.25">
      <c r="A1906" t="s">
        <v>45</v>
      </c>
      <c r="B1906" t="s">
        <v>25</v>
      </c>
      <c r="C1906" s="37">
        <v>0</v>
      </c>
      <c r="D1906" s="38">
        <v>2010</v>
      </c>
    </row>
    <row r="1907" spans="1:4" x14ac:dyDescent="0.25">
      <c r="A1907" t="s">
        <v>45</v>
      </c>
      <c r="B1907" t="s">
        <v>26</v>
      </c>
      <c r="C1907" s="37">
        <v>0</v>
      </c>
      <c r="D1907" s="38">
        <v>2010</v>
      </c>
    </row>
    <row r="1908" spans="1:4" x14ac:dyDescent="0.25">
      <c r="A1908" t="s">
        <v>45</v>
      </c>
      <c r="B1908" t="s">
        <v>27</v>
      </c>
      <c r="C1908" s="37">
        <v>0</v>
      </c>
      <c r="D1908" s="38">
        <v>2010</v>
      </c>
    </row>
    <row r="1909" spans="1:4" x14ac:dyDescent="0.25">
      <c r="A1909" t="s">
        <v>45</v>
      </c>
      <c r="B1909" t="s">
        <v>28</v>
      </c>
      <c r="C1909" s="37">
        <v>595</v>
      </c>
      <c r="D1909" s="38">
        <v>2010</v>
      </c>
    </row>
    <row r="1910" spans="1:4" x14ac:dyDescent="0.25">
      <c r="A1910" t="s">
        <v>45</v>
      </c>
      <c r="B1910" t="s">
        <v>29</v>
      </c>
      <c r="C1910" s="37">
        <v>1471</v>
      </c>
      <c r="D1910" s="38">
        <v>2010</v>
      </c>
    </row>
    <row r="1911" spans="1:4" x14ac:dyDescent="0.25">
      <c r="A1911" t="s">
        <v>45</v>
      </c>
      <c r="B1911" t="s">
        <v>30</v>
      </c>
      <c r="C1911" s="37">
        <v>1159</v>
      </c>
      <c r="D1911" s="38">
        <v>2010</v>
      </c>
    </row>
    <row r="1912" spans="1:4" x14ac:dyDescent="0.25">
      <c r="A1912" t="s">
        <v>45</v>
      </c>
      <c r="B1912" t="s">
        <v>31</v>
      </c>
      <c r="C1912" s="37">
        <v>668</v>
      </c>
      <c r="D1912" s="38">
        <v>2010</v>
      </c>
    </row>
    <row r="1913" spans="1:4" x14ac:dyDescent="0.25">
      <c r="A1913" t="s">
        <v>45</v>
      </c>
      <c r="B1913" t="s">
        <v>32</v>
      </c>
      <c r="C1913" s="37">
        <v>735</v>
      </c>
      <c r="D1913" s="38">
        <v>2010</v>
      </c>
    </row>
    <row r="1914" spans="1:4" x14ac:dyDescent="0.25">
      <c r="A1914" t="s">
        <v>45</v>
      </c>
      <c r="B1914" t="s">
        <v>33</v>
      </c>
      <c r="C1914" s="37">
        <v>1786</v>
      </c>
      <c r="D1914" s="38">
        <v>2010</v>
      </c>
    </row>
    <row r="1915" spans="1:4" x14ac:dyDescent="0.25">
      <c r="A1915" t="s">
        <v>45</v>
      </c>
      <c r="B1915" t="s">
        <v>34</v>
      </c>
      <c r="C1915" s="37">
        <v>3386</v>
      </c>
      <c r="D1915" s="38">
        <v>2010</v>
      </c>
    </row>
    <row r="1916" spans="1:4" x14ac:dyDescent="0.25">
      <c r="A1916" t="s">
        <v>45</v>
      </c>
      <c r="B1916" t="s">
        <v>35</v>
      </c>
      <c r="C1916" s="37">
        <v>777</v>
      </c>
      <c r="D1916" s="38">
        <v>2010</v>
      </c>
    </row>
    <row r="1917" spans="1:4" x14ac:dyDescent="0.25">
      <c r="A1917" t="s">
        <v>45</v>
      </c>
      <c r="B1917" t="s">
        <v>36</v>
      </c>
      <c r="C1917" s="37">
        <v>2805</v>
      </c>
      <c r="D1917" s="38">
        <v>2010</v>
      </c>
    </row>
    <row r="1918" spans="1:4" x14ac:dyDescent="0.25">
      <c r="A1918" t="s">
        <v>45</v>
      </c>
      <c r="B1918" t="s">
        <v>37</v>
      </c>
      <c r="C1918" s="37">
        <v>317</v>
      </c>
      <c r="D1918" s="38">
        <v>2010</v>
      </c>
    </row>
    <row r="1919" spans="1:4" x14ac:dyDescent="0.25">
      <c r="A1919" t="s">
        <v>45</v>
      </c>
      <c r="B1919" t="s">
        <v>38</v>
      </c>
      <c r="C1919" s="37">
        <v>544</v>
      </c>
      <c r="D1919" s="38">
        <v>2010</v>
      </c>
    </row>
    <row r="1920" spans="1:4" x14ac:dyDescent="0.25">
      <c r="A1920" t="s">
        <v>45</v>
      </c>
      <c r="B1920" t="s">
        <v>39</v>
      </c>
      <c r="C1920" s="37">
        <v>981</v>
      </c>
      <c r="D1920" s="38">
        <v>2010</v>
      </c>
    </row>
    <row r="1921" spans="1:4" x14ac:dyDescent="0.25">
      <c r="A1921" t="s">
        <v>45</v>
      </c>
      <c r="B1921" t="s">
        <v>40</v>
      </c>
      <c r="C1921" s="37">
        <v>2538</v>
      </c>
      <c r="D1921" s="38">
        <v>2010</v>
      </c>
    </row>
    <row r="1922" spans="1:4" x14ac:dyDescent="0.25">
      <c r="A1922" t="s">
        <v>45</v>
      </c>
      <c r="B1922" t="s">
        <v>41</v>
      </c>
      <c r="C1922" s="37">
        <v>1040</v>
      </c>
      <c r="D1922" s="38">
        <v>2010</v>
      </c>
    </row>
    <row r="1923" spans="1:4" x14ac:dyDescent="0.25">
      <c r="A1923" t="s">
        <v>45</v>
      </c>
      <c r="B1923" t="s">
        <v>42</v>
      </c>
      <c r="C1923" s="37">
        <v>592</v>
      </c>
      <c r="D1923" s="38">
        <v>2010</v>
      </c>
    </row>
    <row r="1924" spans="1:4" x14ac:dyDescent="0.25">
      <c r="A1924" t="s">
        <v>45</v>
      </c>
      <c r="B1924" t="s">
        <v>43</v>
      </c>
      <c r="C1924" s="37">
        <v>1541</v>
      </c>
      <c r="D1924" s="38">
        <v>2010</v>
      </c>
    </row>
    <row r="1925" spans="1:4" x14ac:dyDescent="0.25">
      <c r="A1925" t="s">
        <v>45</v>
      </c>
      <c r="B1925" t="s">
        <v>44</v>
      </c>
      <c r="C1925" s="37">
        <v>821</v>
      </c>
      <c r="D1925" s="38">
        <v>2010</v>
      </c>
    </row>
    <row r="1926" spans="1:4" x14ac:dyDescent="0.25">
      <c r="A1926" t="s">
        <v>45</v>
      </c>
      <c r="B1926" t="s">
        <v>45</v>
      </c>
      <c r="C1926" s="37" t="s">
        <v>60</v>
      </c>
      <c r="D1926" s="38">
        <v>2010</v>
      </c>
    </row>
    <row r="1927" spans="1:4" x14ac:dyDescent="0.25">
      <c r="A1927" t="s">
        <v>45</v>
      </c>
      <c r="B1927" t="s">
        <v>46</v>
      </c>
      <c r="C1927" s="37">
        <v>1689</v>
      </c>
      <c r="D1927" s="38">
        <v>2010</v>
      </c>
    </row>
    <row r="1928" spans="1:4" x14ac:dyDescent="0.25">
      <c r="A1928" t="s">
        <v>45</v>
      </c>
      <c r="B1928" t="s">
        <v>47</v>
      </c>
      <c r="C1928" s="37">
        <v>0</v>
      </c>
      <c r="D1928" s="38">
        <v>2010</v>
      </c>
    </row>
    <row r="1929" spans="1:4" x14ac:dyDescent="0.25">
      <c r="A1929" t="s">
        <v>45</v>
      </c>
      <c r="B1929" t="s">
        <v>48</v>
      </c>
      <c r="C1929" s="37">
        <v>989</v>
      </c>
      <c r="D1929" s="38">
        <v>2010</v>
      </c>
    </row>
    <row r="1930" spans="1:4" x14ac:dyDescent="0.25">
      <c r="A1930" t="s">
        <v>45</v>
      </c>
      <c r="B1930" t="s">
        <v>49</v>
      </c>
      <c r="C1930" s="37">
        <v>741</v>
      </c>
      <c r="D1930" s="38">
        <v>2010</v>
      </c>
    </row>
    <row r="1931" spans="1:4" x14ac:dyDescent="0.25">
      <c r="A1931" t="s">
        <v>45</v>
      </c>
      <c r="B1931" t="s">
        <v>50</v>
      </c>
      <c r="C1931" s="37">
        <v>787</v>
      </c>
      <c r="D1931" s="38">
        <v>2010</v>
      </c>
    </row>
    <row r="1932" spans="1:4" x14ac:dyDescent="0.25">
      <c r="A1932" t="s">
        <v>45</v>
      </c>
      <c r="B1932" t="s">
        <v>51</v>
      </c>
      <c r="C1932" s="37">
        <v>3826</v>
      </c>
      <c r="D1932" s="38">
        <v>2010</v>
      </c>
    </row>
    <row r="1933" spans="1:4" x14ac:dyDescent="0.25">
      <c r="A1933" t="s">
        <v>45</v>
      </c>
      <c r="B1933" t="s">
        <v>52</v>
      </c>
      <c r="C1933" s="37">
        <v>2879</v>
      </c>
      <c r="D1933" s="38">
        <v>2010</v>
      </c>
    </row>
    <row r="1934" spans="1:4" x14ac:dyDescent="0.25">
      <c r="A1934" t="s">
        <v>45</v>
      </c>
      <c r="B1934" t="s">
        <v>53</v>
      </c>
      <c r="C1934" s="37">
        <v>456</v>
      </c>
      <c r="D1934" s="38">
        <v>2010</v>
      </c>
    </row>
    <row r="1935" spans="1:4" x14ac:dyDescent="0.25">
      <c r="A1935" t="s">
        <v>45</v>
      </c>
      <c r="B1935" t="s">
        <v>54</v>
      </c>
      <c r="C1935" s="37">
        <v>1124</v>
      </c>
      <c r="D1935" s="38">
        <v>2010</v>
      </c>
    </row>
    <row r="1936" spans="1:4" x14ac:dyDescent="0.25">
      <c r="A1936" t="s">
        <v>45</v>
      </c>
      <c r="B1936" t="s">
        <v>55</v>
      </c>
      <c r="C1936" s="37">
        <v>22793</v>
      </c>
      <c r="D1936" s="38">
        <v>2010</v>
      </c>
    </row>
    <row r="1937" spans="1:4" x14ac:dyDescent="0.25">
      <c r="A1937" t="s">
        <v>45</v>
      </c>
      <c r="B1937" t="s">
        <v>56</v>
      </c>
      <c r="C1937" s="37">
        <v>358</v>
      </c>
      <c r="D1937" s="38">
        <v>2010</v>
      </c>
    </row>
    <row r="1938" spans="1:4" x14ac:dyDescent="0.25">
      <c r="A1938" t="s">
        <v>45</v>
      </c>
      <c r="B1938" t="s">
        <v>57</v>
      </c>
      <c r="C1938" s="37">
        <v>1981</v>
      </c>
      <c r="D1938" s="38">
        <v>2010</v>
      </c>
    </row>
    <row r="1939" spans="1:4" x14ac:dyDescent="0.25">
      <c r="A1939" t="s">
        <v>45</v>
      </c>
      <c r="B1939" t="s">
        <v>58</v>
      </c>
      <c r="C1939" s="37">
        <v>523</v>
      </c>
      <c r="D1939" s="38">
        <v>2010</v>
      </c>
    </row>
    <row r="1940" spans="1:4" x14ac:dyDescent="0.25">
      <c r="A1940" t="s">
        <v>46</v>
      </c>
      <c r="B1940" t="s">
        <v>8</v>
      </c>
      <c r="C1940" s="37">
        <v>369</v>
      </c>
      <c r="D1940" s="38">
        <v>2010</v>
      </c>
    </row>
    <row r="1941" spans="1:4" x14ac:dyDescent="0.25">
      <c r="A1941" t="s">
        <v>46</v>
      </c>
      <c r="B1941" t="s">
        <v>9</v>
      </c>
      <c r="C1941" s="37">
        <v>2185</v>
      </c>
      <c r="D1941" s="38">
        <v>2010</v>
      </c>
    </row>
    <row r="1942" spans="1:4" x14ac:dyDescent="0.25">
      <c r="A1942" t="s">
        <v>46</v>
      </c>
      <c r="B1942" t="s">
        <v>10</v>
      </c>
      <c r="C1942" s="37">
        <v>3668</v>
      </c>
      <c r="D1942" s="38">
        <v>2010</v>
      </c>
    </row>
    <row r="1943" spans="1:4" x14ac:dyDescent="0.25">
      <c r="A1943" t="s">
        <v>46</v>
      </c>
      <c r="B1943" t="s">
        <v>11</v>
      </c>
      <c r="C1943" s="37">
        <v>807</v>
      </c>
      <c r="D1943" s="38">
        <v>2010</v>
      </c>
    </row>
    <row r="1944" spans="1:4" x14ac:dyDescent="0.25">
      <c r="A1944" t="s">
        <v>46</v>
      </c>
      <c r="B1944" t="s">
        <v>12</v>
      </c>
      <c r="C1944" s="37">
        <v>12077</v>
      </c>
      <c r="D1944" s="38">
        <v>2010</v>
      </c>
    </row>
    <row r="1945" spans="1:4" x14ac:dyDescent="0.25">
      <c r="A1945" t="s">
        <v>46</v>
      </c>
      <c r="B1945" t="s">
        <v>13</v>
      </c>
      <c r="C1945" s="37">
        <v>3657</v>
      </c>
      <c r="D1945" s="38">
        <v>2010</v>
      </c>
    </row>
    <row r="1946" spans="1:4" x14ac:dyDescent="0.25">
      <c r="A1946" t="s">
        <v>46</v>
      </c>
      <c r="B1946" t="s">
        <v>14</v>
      </c>
      <c r="C1946" s="37">
        <v>4007</v>
      </c>
      <c r="D1946" s="38">
        <v>2010</v>
      </c>
    </row>
    <row r="1947" spans="1:4" x14ac:dyDescent="0.25">
      <c r="A1947" t="s">
        <v>46</v>
      </c>
      <c r="B1947" t="s">
        <v>15</v>
      </c>
      <c r="C1947" s="37">
        <v>4608</v>
      </c>
      <c r="D1947" s="38">
        <v>2010</v>
      </c>
    </row>
    <row r="1948" spans="1:4" x14ac:dyDescent="0.25">
      <c r="A1948" t="s">
        <v>46</v>
      </c>
      <c r="B1948" t="s">
        <v>16</v>
      </c>
      <c r="C1948" s="37">
        <v>1621</v>
      </c>
      <c r="D1948" s="38">
        <v>2010</v>
      </c>
    </row>
    <row r="1949" spans="1:4" x14ac:dyDescent="0.25">
      <c r="A1949" t="s">
        <v>46</v>
      </c>
      <c r="B1949" t="s">
        <v>17</v>
      </c>
      <c r="C1949" s="37">
        <v>18212</v>
      </c>
      <c r="D1949" s="38">
        <v>2010</v>
      </c>
    </row>
    <row r="1950" spans="1:4" x14ac:dyDescent="0.25">
      <c r="A1950" t="s">
        <v>46</v>
      </c>
      <c r="B1950" t="s">
        <v>18</v>
      </c>
      <c r="C1950" s="37">
        <v>4644</v>
      </c>
      <c r="D1950" s="38">
        <v>2010</v>
      </c>
    </row>
    <row r="1951" spans="1:4" x14ac:dyDescent="0.25">
      <c r="A1951" t="s">
        <v>46</v>
      </c>
      <c r="B1951" t="s">
        <v>19</v>
      </c>
      <c r="C1951" s="37">
        <v>332</v>
      </c>
      <c r="D1951" s="38">
        <v>2010</v>
      </c>
    </row>
    <row r="1952" spans="1:4" x14ac:dyDescent="0.25">
      <c r="A1952" t="s">
        <v>46</v>
      </c>
      <c r="B1952" t="s">
        <v>20</v>
      </c>
      <c r="C1952" s="37">
        <v>380</v>
      </c>
      <c r="D1952" s="38">
        <v>2010</v>
      </c>
    </row>
    <row r="1953" spans="1:4" x14ac:dyDescent="0.25">
      <c r="A1953" t="s">
        <v>46</v>
      </c>
      <c r="B1953" t="s">
        <v>21</v>
      </c>
      <c r="C1953" s="37">
        <v>4490</v>
      </c>
      <c r="D1953" s="38">
        <v>2010</v>
      </c>
    </row>
    <row r="1954" spans="1:4" x14ac:dyDescent="0.25">
      <c r="A1954" t="s">
        <v>46</v>
      </c>
      <c r="B1954" t="s">
        <v>22</v>
      </c>
      <c r="C1954" s="37">
        <v>2018</v>
      </c>
      <c r="D1954" s="38">
        <v>2010</v>
      </c>
    </row>
    <row r="1955" spans="1:4" x14ac:dyDescent="0.25">
      <c r="A1955" t="s">
        <v>46</v>
      </c>
      <c r="B1955" t="s">
        <v>23</v>
      </c>
      <c r="C1955" s="37">
        <v>227</v>
      </c>
      <c r="D1955" s="38">
        <v>2010</v>
      </c>
    </row>
    <row r="1956" spans="1:4" x14ac:dyDescent="0.25">
      <c r="A1956" t="s">
        <v>46</v>
      </c>
      <c r="B1956" t="s">
        <v>24</v>
      </c>
      <c r="C1956" s="37">
        <v>1426</v>
      </c>
      <c r="D1956" s="38">
        <v>2010</v>
      </c>
    </row>
    <row r="1957" spans="1:4" x14ac:dyDescent="0.25">
      <c r="A1957" t="s">
        <v>46</v>
      </c>
      <c r="B1957" t="s">
        <v>25</v>
      </c>
      <c r="C1957" s="37">
        <v>1675</v>
      </c>
      <c r="D1957" s="38">
        <v>2010</v>
      </c>
    </row>
    <row r="1958" spans="1:4" x14ac:dyDescent="0.25">
      <c r="A1958" t="s">
        <v>46</v>
      </c>
      <c r="B1958" t="s">
        <v>26</v>
      </c>
      <c r="C1958" s="37">
        <v>625</v>
      </c>
      <c r="D1958" s="38">
        <v>2010</v>
      </c>
    </row>
    <row r="1959" spans="1:4" x14ac:dyDescent="0.25">
      <c r="A1959" t="s">
        <v>46</v>
      </c>
      <c r="B1959" t="s">
        <v>27</v>
      </c>
      <c r="C1959" s="37">
        <v>1621</v>
      </c>
      <c r="D1959" s="38">
        <v>2010</v>
      </c>
    </row>
    <row r="1960" spans="1:4" x14ac:dyDescent="0.25">
      <c r="A1960" t="s">
        <v>46</v>
      </c>
      <c r="B1960" t="s">
        <v>28</v>
      </c>
      <c r="C1960" s="37">
        <v>18281</v>
      </c>
      <c r="D1960" s="38">
        <v>2010</v>
      </c>
    </row>
    <row r="1961" spans="1:4" x14ac:dyDescent="0.25">
      <c r="A1961" t="s">
        <v>46</v>
      </c>
      <c r="B1961" t="s">
        <v>29</v>
      </c>
      <c r="C1961" s="37">
        <v>4455</v>
      </c>
      <c r="D1961" s="38">
        <v>2010</v>
      </c>
    </row>
    <row r="1962" spans="1:4" x14ac:dyDescent="0.25">
      <c r="A1962" t="s">
        <v>46</v>
      </c>
      <c r="B1962" t="s">
        <v>30</v>
      </c>
      <c r="C1962" s="37">
        <v>4961</v>
      </c>
      <c r="D1962" s="38">
        <v>2010</v>
      </c>
    </row>
    <row r="1963" spans="1:4" x14ac:dyDescent="0.25">
      <c r="A1963" t="s">
        <v>46</v>
      </c>
      <c r="B1963" t="s">
        <v>31</v>
      </c>
      <c r="C1963" s="37">
        <v>1491</v>
      </c>
      <c r="D1963" s="38">
        <v>2010</v>
      </c>
    </row>
    <row r="1964" spans="1:4" x14ac:dyDescent="0.25">
      <c r="A1964" t="s">
        <v>46</v>
      </c>
      <c r="B1964" t="s">
        <v>32</v>
      </c>
      <c r="C1964" s="37">
        <v>563</v>
      </c>
      <c r="D1964" s="38">
        <v>2010</v>
      </c>
    </row>
    <row r="1965" spans="1:4" x14ac:dyDescent="0.25">
      <c r="A1965" t="s">
        <v>46</v>
      </c>
      <c r="B1965" t="s">
        <v>33</v>
      </c>
      <c r="C1965" s="37">
        <v>1725</v>
      </c>
      <c r="D1965" s="38">
        <v>2010</v>
      </c>
    </row>
    <row r="1966" spans="1:4" x14ac:dyDescent="0.25">
      <c r="A1966" t="s">
        <v>46</v>
      </c>
      <c r="B1966" t="s">
        <v>34</v>
      </c>
      <c r="C1966" s="37">
        <v>339</v>
      </c>
      <c r="D1966" s="38">
        <v>2010</v>
      </c>
    </row>
    <row r="1967" spans="1:4" x14ac:dyDescent="0.25">
      <c r="A1967" t="s">
        <v>46</v>
      </c>
      <c r="B1967" t="s">
        <v>35</v>
      </c>
      <c r="C1967" s="37">
        <v>551</v>
      </c>
      <c r="D1967" s="38">
        <v>2010</v>
      </c>
    </row>
    <row r="1968" spans="1:4" x14ac:dyDescent="0.25">
      <c r="A1968" t="s">
        <v>46</v>
      </c>
      <c r="B1968" t="s">
        <v>36</v>
      </c>
      <c r="C1968" s="37">
        <v>1810</v>
      </c>
      <c r="D1968" s="38">
        <v>2010</v>
      </c>
    </row>
    <row r="1969" spans="1:4" x14ac:dyDescent="0.25">
      <c r="A1969" t="s">
        <v>46</v>
      </c>
      <c r="B1969" t="s">
        <v>37</v>
      </c>
      <c r="C1969" s="37">
        <v>729</v>
      </c>
      <c r="D1969" s="38">
        <v>2010</v>
      </c>
    </row>
    <row r="1970" spans="1:4" x14ac:dyDescent="0.25">
      <c r="A1970" t="s">
        <v>46</v>
      </c>
      <c r="B1970" t="s">
        <v>38</v>
      </c>
      <c r="C1970" s="37">
        <v>42456</v>
      </c>
      <c r="D1970" s="38">
        <v>2010</v>
      </c>
    </row>
    <row r="1971" spans="1:4" x14ac:dyDescent="0.25">
      <c r="A1971" t="s">
        <v>46</v>
      </c>
      <c r="B1971" t="s">
        <v>39</v>
      </c>
      <c r="C1971" s="37">
        <v>1250</v>
      </c>
      <c r="D1971" s="38">
        <v>2010</v>
      </c>
    </row>
    <row r="1972" spans="1:4" x14ac:dyDescent="0.25">
      <c r="A1972" t="s">
        <v>46</v>
      </c>
      <c r="B1972" t="s">
        <v>40</v>
      </c>
      <c r="C1972" s="37">
        <v>30481</v>
      </c>
      <c r="D1972" s="38">
        <v>2010</v>
      </c>
    </row>
    <row r="1973" spans="1:4" x14ac:dyDescent="0.25">
      <c r="A1973" t="s">
        <v>46</v>
      </c>
      <c r="B1973" t="s">
        <v>41</v>
      </c>
      <c r="C1973" s="37">
        <v>7611</v>
      </c>
      <c r="D1973" s="38">
        <v>2010</v>
      </c>
    </row>
    <row r="1974" spans="1:4" x14ac:dyDescent="0.25">
      <c r="A1974" t="s">
        <v>46</v>
      </c>
      <c r="B1974" t="s">
        <v>42</v>
      </c>
      <c r="C1974" s="37">
        <v>521</v>
      </c>
      <c r="D1974" s="38">
        <v>2010</v>
      </c>
    </row>
    <row r="1975" spans="1:4" x14ac:dyDescent="0.25">
      <c r="A1975" t="s">
        <v>46</v>
      </c>
      <c r="B1975" t="s">
        <v>43</v>
      </c>
      <c r="C1975" s="37">
        <v>14545</v>
      </c>
      <c r="D1975" s="38">
        <v>2010</v>
      </c>
    </row>
    <row r="1976" spans="1:4" x14ac:dyDescent="0.25">
      <c r="A1976" t="s">
        <v>46</v>
      </c>
      <c r="B1976" t="s">
        <v>44</v>
      </c>
      <c r="C1976" s="37">
        <v>1254</v>
      </c>
      <c r="D1976" s="38">
        <v>2010</v>
      </c>
    </row>
    <row r="1977" spans="1:4" x14ac:dyDescent="0.25">
      <c r="A1977" t="s">
        <v>46</v>
      </c>
      <c r="B1977" t="s">
        <v>45</v>
      </c>
      <c r="C1977" s="37">
        <v>918</v>
      </c>
      <c r="D1977" s="38">
        <v>2010</v>
      </c>
    </row>
    <row r="1978" spans="1:4" x14ac:dyDescent="0.25">
      <c r="A1978" t="s">
        <v>46</v>
      </c>
      <c r="B1978" t="s">
        <v>46</v>
      </c>
      <c r="C1978" s="37" t="s">
        <v>60</v>
      </c>
      <c r="D1978" s="38">
        <v>2010</v>
      </c>
    </row>
    <row r="1979" spans="1:4" x14ac:dyDescent="0.25">
      <c r="A1979" t="s">
        <v>46</v>
      </c>
      <c r="B1979" t="s">
        <v>47</v>
      </c>
      <c r="C1979" s="37">
        <v>377</v>
      </c>
      <c r="D1979" s="38">
        <v>2010</v>
      </c>
    </row>
    <row r="1980" spans="1:4" x14ac:dyDescent="0.25">
      <c r="A1980" t="s">
        <v>46</v>
      </c>
      <c r="B1980" t="s">
        <v>48</v>
      </c>
      <c r="C1980" s="37">
        <v>1315</v>
      </c>
      <c r="D1980" s="38">
        <v>2010</v>
      </c>
    </row>
    <row r="1981" spans="1:4" x14ac:dyDescent="0.25">
      <c r="A1981" t="s">
        <v>46</v>
      </c>
      <c r="B1981" t="s">
        <v>49</v>
      </c>
      <c r="C1981" s="37">
        <v>966</v>
      </c>
      <c r="D1981" s="38">
        <v>2010</v>
      </c>
    </row>
    <row r="1982" spans="1:4" x14ac:dyDescent="0.25">
      <c r="A1982" t="s">
        <v>46</v>
      </c>
      <c r="B1982" t="s">
        <v>50</v>
      </c>
      <c r="C1982" s="37">
        <v>1611</v>
      </c>
      <c r="D1982" s="38">
        <v>2010</v>
      </c>
    </row>
    <row r="1983" spans="1:4" x14ac:dyDescent="0.25">
      <c r="A1983" t="s">
        <v>46</v>
      </c>
      <c r="B1983" t="s">
        <v>51</v>
      </c>
      <c r="C1983" s="37">
        <v>7778</v>
      </c>
      <c r="D1983" s="38">
        <v>2010</v>
      </c>
    </row>
    <row r="1984" spans="1:4" x14ac:dyDescent="0.25">
      <c r="A1984" t="s">
        <v>46</v>
      </c>
      <c r="B1984" t="s">
        <v>52</v>
      </c>
      <c r="C1984" s="37">
        <v>1048</v>
      </c>
      <c r="D1984" s="38">
        <v>2010</v>
      </c>
    </row>
    <row r="1985" spans="1:4" x14ac:dyDescent="0.25">
      <c r="A1985" t="s">
        <v>46</v>
      </c>
      <c r="B1985" t="s">
        <v>53</v>
      </c>
      <c r="C1985" s="37">
        <v>215</v>
      </c>
      <c r="D1985" s="38">
        <v>2010</v>
      </c>
    </row>
    <row r="1986" spans="1:4" x14ac:dyDescent="0.25">
      <c r="A1986" t="s">
        <v>46</v>
      </c>
      <c r="B1986" t="s">
        <v>54</v>
      </c>
      <c r="C1986" s="37">
        <v>10558</v>
      </c>
      <c r="D1986" s="38">
        <v>2010</v>
      </c>
    </row>
    <row r="1987" spans="1:4" x14ac:dyDescent="0.25">
      <c r="A1987" t="s">
        <v>46</v>
      </c>
      <c r="B1987" t="s">
        <v>55</v>
      </c>
      <c r="C1987" s="37">
        <v>2495</v>
      </c>
      <c r="D1987" s="38">
        <v>2010</v>
      </c>
    </row>
    <row r="1988" spans="1:4" x14ac:dyDescent="0.25">
      <c r="A1988" t="s">
        <v>46</v>
      </c>
      <c r="B1988" t="s">
        <v>56</v>
      </c>
      <c r="C1988" s="37">
        <v>4258</v>
      </c>
      <c r="D1988" s="38">
        <v>2010</v>
      </c>
    </row>
    <row r="1989" spans="1:4" x14ac:dyDescent="0.25">
      <c r="A1989" t="s">
        <v>46</v>
      </c>
      <c r="B1989" t="s">
        <v>57</v>
      </c>
      <c r="C1989" s="37">
        <v>1300</v>
      </c>
      <c r="D1989" s="38">
        <v>2010</v>
      </c>
    </row>
    <row r="1990" spans="1:4" x14ac:dyDescent="0.25">
      <c r="A1990" t="s">
        <v>46</v>
      </c>
      <c r="B1990" t="s">
        <v>58</v>
      </c>
      <c r="C1990" s="37">
        <v>1069</v>
      </c>
      <c r="D1990" s="38">
        <v>2010</v>
      </c>
    </row>
    <row r="1991" spans="1:4" x14ac:dyDescent="0.25">
      <c r="A1991" t="s">
        <v>47</v>
      </c>
      <c r="B1991" t="s">
        <v>8</v>
      </c>
      <c r="C1991" s="37">
        <v>136</v>
      </c>
      <c r="D1991" s="38">
        <v>2010</v>
      </c>
    </row>
    <row r="1992" spans="1:4" x14ac:dyDescent="0.25">
      <c r="A1992" t="s">
        <v>47</v>
      </c>
      <c r="B1992" t="s">
        <v>9</v>
      </c>
      <c r="C1992" s="37">
        <v>0</v>
      </c>
      <c r="D1992" s="38">
        <v>2010</v>
      </c>
    </row>
    <row r="1993" spans="1:4" x14ac:dyDescent="0.25">
      <c r="A1993" t="s">
        <v>47</v>
      </c>
      <c r="B1993" t="s">
        <v>10</v>
      </c>
      <c r="C1993" s="37">
        <v>324</v>
      </c>
      <c r="D1993" s="38">
        <v>2010</v>
      </c>
    </row>
    <row r="1994" spans="1:4" x14ac:dyDescent="0.25">
      <c r="A1994" t="s">
        <v>47</v>
      </c>
      <c r="B1994" t="s">
        <v>11</v>
      </c>
      <c r="C1994" s="37">
        <v>0</v>
      </c>
      <c r="D1994" s="38">
        <v>2010</v>
      </c>
    </row>
    <row r="1995" spans="1:4" x14ac:dyDescent="0.25">
      <c r="A1995" t="s">
        <v>47</v>
      </c>
      <c r="B1995" t="s">
        <v>12</v>
      </c>
      <c r="C1995" s="37">
        <v>1697</v>
      </c>
      <c r="D1995" s="38">
        <v>2010</v>
      </c>
    </row>
    <row r="1996" spans="1:4" x14ac:dyDescent="0.25">
      <c r="A1996" t="s">
        <v>47</v>
      </c>
      <c r="B1996" t="s">
        <v>13</v>
      </c>
      <c r="C1996" s="37">
        <v>59</v>
      </c>
      <c r="D1996" s="38">
        <v>2010</v>
      </c>
    </row>
    <row r="1997" spans="1:4" x14ac:dyDescent="0.25">
      <c r="A1997" t="s">
        <v>47</v>
      </c>
      <c r="B1997" t="s">
        <v>14</v>
      </c>
      <c r="C1997" s="37">
        <v>4090</v>
      </c>
      <c r="D1997" s="38">
        <v>2010</v>
      </c>
    </row>
    <row r="1998" spans="1:4" x14ac:dyDescent="0.25">
      <c r="A1998" t="s">
        <v>47</v>
      </c>
      <c r="B1998" t="s">
        <v>15</v>
      </c>
      <c r="C1998" s="37">
        <v>0</v>
      </c>
      <c r="D1998" s="38">
        <v>2010</v>
      </c>
    </row>
    <row r="1999" spans="1:4" x14ac:dyDescent="0.25">
      <c r="A1999" t="s">
        <v>47</v>
      </c>
      <c r="B1999" t="s">
        <v>16</v>
      </c>
      <c r="C1999" s="37">
        <v>146</v>
      </c>
      <c r="D1999" s="38">
        <v>2010</v>
      </c>
    </row>
    <row r="2000" spans="1:4" x14ac:dyDescent="0.25">
      <c r="A2000" t="s">
        <v>47</v>
      </c>
      <c r="B2000" t="s">
        <v>17</v>
      </c>
      <c r="C2000" s="37">
        <v>1336</v>
      </c>
      <c r="D2000" s="38">
        <v>2010</v>
      </c>
    </row>
    <row r="2001" spans="1:4" x14ac:dyDescent="0.25">
      <c r="A2001" t="s">
        <v>47</v>
      </c>
      <c r="B2001" t="s">
        <v>18</v>
      </c>
      <c r="C2001" s="37">
        <v>382</v>
      </c>
      <c r="D2001" s="38">
        <v>2010</v>
      </c>
    </row>
    <row r="2002" spans="1:4" x14ac:dyDescent="0.25">
      <c r="A2002" t="s">
        <v>47</v>
      </c>
      <c r="B2002" t="s">
        <v>19</v>
      </c>
      <c r="C2002" s="37">
        <v>274</v>
      </c>
      <c r="D2002" s="38">
        <v>2010</v>
      </c>
    </row>
    <row r="2003" spans="1:4" x14ac:dyDescent="0.25">
      <c r="A2003" t="s">
        <v>47</v>
      </c>
      <c r="B2003" t="s">
        <v>20</v>
      </c>
      <c r="C2003" s="37">
        <v>0</v>
      </c>
      <c r="D2003" s="38">
        <v>2010</v>
      </c>
    </row>
    <row r="2004" spans="1:4" x14ac:dyDescent="0.25">
      <c r="A2004" t="s">
        <v>47</v>
      </c>
      <c r="B2004" t="s">
        <v>21</v>
      </c>
      <c r="C2004" s="37">
        <v>1210</v>
      </c>
      <c r="D2004" s="38">
        <v>2010</v>
      </c>
    </row>
    <row r="2005" spans="1:4" x14ac:dyDescent="0.25">
      <c r="A2005" t="s">
        <v>47</v>
      </c>
      <c r="B2005" t="s">
        <v>22</v>
      </c>
      <c r="C2005" s="37">
        <v>206</v>
      </c>
      <c r="D2005" s="38">
        <v>2010</v>
      </c>
    </row>
    <row r="2006" spans="1:4" x14ac:dyDescent="0.25">
      <c r="A2006" t="s">
        <v>47</v>
      </c>
      <c r="B2006" t="s">
        <v>23</v>
      </c>
      <c r="C2006" s="37">
        <v>48</v>
      </c>
      <c r="D2006" s="38">
        <v>2010</v>
      </c>
    </row>
    <row r="2007" spans="1:4" x14ac:dyDescent="0.25">
      <c r="A2007" t="s">
        <v>47</v>
      </c>
      <c r="B2007" t="s">
        <v>24</v>
      </c>
      <c r="C2007" s="37">
        <v>0</v>
      </c>
      <c r="D2007" s="38">
        <v>2010</v>
      </c>
    </row>
    <row r="2008" spans="1:4" x14ac:dyDescent="0.25">
      <c r="A2008" t="s">
        <v>47</v>
      </c>
      <c r="B2008" t="s">
        <v>25</v>
      </c>
      <c r="C2008" s="37">
        <v>0</v>
      </c>
      <c r="D2008" s="38">
        <v>2010</v>
      </c>
    </row>
    <row r="2009" spans="1:4" x14ac:dyDescent="0.25">
      <c r="A2009" t="s">
        <v>47</v>
      </c>
      <c r="B2009" t="s">
        <v>26</v>
      </c>
      <c r="C2009" s="37">
        <v>0</v>
      </c>
      <c r="D2009" s="38">
        <v>2010</v>
      </c>
    </row>
    <row r="2010" spans="1:4" x14ac:dyDescent="0.25">
      <c r="A2010" t="s">
        <v>47</v>
      </c>
      <c r="B2010" t="s">
        <v>27</v>
      </c>
      <c r="C2010" s="37">
        <v>447</v>
      </c>
      <c r="D2010" s="38">
        <v>2010</v>
      </c>
    </row>
    <row r="2011" spans="1:4" x14ac:dyDescent="0.25">
      <c r="A2011" t="s">
        <v>47</v>
      </c>
      <c r="B2011" t="s">
        <v>28</v>
      </c>
      <c r="C2011" s="37">
        <v>977</v>
      </c>
      <c r="D2011" s="38">
        <v>2010</v>
      </c>
    </row>
    <row r="2012" spans="1:4" x14ac:dyDescent="0.25">
      <c r="A2012" t="s">
        <v>47</v>
      </c>
      <c r="B2012" t="s">
        <v>29</v>
      </c>
      <c r="C2012" s="37">
        <v>8639</v>
      </c>
      <c r="D2012" s="38">
        <v>2010</v>
      </c>
    </row>
    <row r="2013" spans="1:4" x14ac:dyDescent="0.25">
      <c r="A2013" t="s">
        <v>47</v>
      </c>
      <c r="B2013" t="s">
        <v>30</v>
      </c>
      <c r="C2013" s="37">
        <v>77</v>
      </c>
      <c r="D2013" s="38">
        <v>2010</v>
      </c>
    </row>
    <row r="2014" spans="1:4" x14ac:dyDescent="0.25">
      <c r="A2014" t="s">
        <v>47</v>
      </c>
      <c r="B2014" t="s">
        <v>31</v>
      </c>
      <c r="C2014" s="37">
        <v>47</v>
      </c>
      <c r="D2014" s="38">
        <v>2010</v>
      </c>
    </row>
    <row r="2015" spans="1:4" x14ac:dyDescent="0.25">
      <c r="A2015" t="s">
        <v>47</v>
      </c>
      <c r="B2015" t="s">
        <v>32</v>
      </c>
      <c r="C2015" s="37">
        <v>0</v>
      </c>
      <c r="D2015" s="38">
        <v>2010</v>
      </c>
    </row>
    <row r="2016" spans="1:4" x14ac:dyDescent="0.25">
      <c r="A2016" t="s">
        <v>47</v>
      </c>
      <c r="B2016" t="s">
        <v>33</v>
      </c>
      <c r="C2016" s="37">
        <v>47</v>
      </c>
      <c r="D2016" s="38">
        <v>2010</v>
      </c>
    </row>
    <row r="2017" spans="1:4" x14ac:dyDescent="0.25">
      <c r="A2017" t="s">
        <v>47</v>
      </c>
      <c r="B2017" t="s">
        <v>34</v>
      </c>
      <c r="C2017" s="37">
        <v>0</v>
      </c>
      <c r="D2017" s="38">
        <v>2010</v>
      </c>
    </row>
    <row r="2018" spans="1:4" x14ac:dyDescent="0.25">
      <c r="A2018" t="s">
        <v>47</v>
      </c>
      <c r="B2018" t="s">
        <v>35</v>
      </c>
      <c r="C2018" s="37">
        <v>0</v>
      </c>
      <c r="D2018" s="38">
        <v>2010</v>
      </c>
    </row>
    <row r="2019" spans="1:4" x14ac:dyDescent="0.25">
      <c r="A2019" t="s">
        <v>47</v>
      </c>
      <c r="B2019" t="s">
        <v>36</v>
      </c>
      <c r="C2019" s="37">
        <v>297</v>
      </c>
      <c r="D2019" s="38">
        <v>2010</v>
      </c>
    </row>
    <row r="2020" spans="1:4" x14ac:dyDescent="0.25">
      <c r="A2020" t="s">
        <v>47</v>
      </c>
      <c r="B2020" t="s">
        <v>37</v>
      </c>
      <c r="C2020" s="37">
        <v>333</v>
      </c>
      <c r="D2020" s="38">
        <v>2010</v>
      </c>
    </row>
    <row r="2021" spans="1:4" x14ac:dyDescent="0.25">
      <c r="A2021" t="s">
        <v>47</v>
      </c>
      <c r="B2021" t="s">
        <v>38</v>
      </c>
      <c r="C2021" s="37">
        <v>1868</v>
      </c>
      <c r="D2021" s="38">
        <v>2010</v>
      </c>
    </row>
    <row r="2022" spans="1:4" x14ac:dyDescent="0.25">
      <c r="A2022" t="s">
        <v>47</v>
      </c>
      <c r="B2022" t="s">
        <v>39</v>
      </c>
      <c r="C2022" s="37">
        <v>0</v>
      </c>
      <c r="D2022" s="38">
        <v>2010</v>
      </c>
    </row>
    <row r="2023" spans="1:4" x14ac:dyDescent="0.25">
      <c r="A2023" t="s">
        <v>47</v>
      </c>
      <c r="B2023" t="s">
        <v>40</v>
      </c>
      <c r="C2023" s="37">
        <v>4583</v>
      </c>
      <c r="D2023" s="38">
        <v>2010</v>
      </c>
    </row>
    <row r="2024" spans="1:4" x14ac:dyDescent="0.25">
      <c r="A2024" t="s">
        <v>47</v>
      </c>
      <c r="B2024" t="s">
        <v>41</v>
      </c>
      <c r="C2024" s="37">
        <v>1376</v>
      </c>
      <c r="D2024" s="38">
        <v>2010</v>
      </c>
    </row>
    <row r="2025" spans="1:4" x14ac:dyDescent="0.25">
      <c r="A2025" t="s">
        <v>47</v>
      </c>
      <c r="B2025" t="s">
        <v>42</v>
      </c>
      <c r="C2025" s="37">
        <v>62</v>
      </c>
      <c r="D2025" s="38">
        <v>2010</v>
      </c>
    </row>
    <row r="2026" spans="1:4" x14ac:dyDescent="0.25">
      <c r="A2026" t="s">
        <v>47</v>
      </c>
      <c r="B2026" t="s">
        <v>43</v>
      </c>
      <c r="C2026" s="37">
        <v>0</v>
      </c>
      <c r="D2026" s="38">
        <v>2010</v>
      </c>
    </row>
    <row r="2027" spans="1:4" x14ac:dyDescent="0.25">
      <c r="A2027" t="s">
        <v>47</v>
      </c>
      <c r="B2027" t="s">
        <v>44</v>
      </c>
      <c r="C2027" s="37">
        <v>199</v>
      </c>
      <c r="D2027" s="38">
        <v>2010</v>
      </c>
    </row>
    <row r="2028" spans="1:4" x14ac:dyDescent="0.25">
      <c r="A2028" t="s">
        <v>47</v>
      </c>
      <c r="B2028" t="s">
        <v>45</v>
      </c>
      <c r="C2028" s="37">
        <v>0</v>
      </c>
      <c r="D2028" s="38">
        <v>2010</v>
      </c>
    </row>
    <row r="2029" spans="1:4" x14ac:dyDescent="0.25">
      <c r="A2029" t="s">
        <v>47</v>
      </c>
      <c r="B2029" t="s">
        <v>46</v>
      </c>
      <c r="C2029" s="37">
        <v>560</v>
      </c>
      <c r="D2029" s="38">
        <v>2010</v>
      </c>
    </row>
    <row r="2030" spans="1:4" x14ac:dyDescent="0.25">
      <c r="A2030" t="s">
        <v>47</v>
      </c>
      <c r="B2030" t="s">
        <v>47</v>
      </c>
      <c r="C2030" s="37" t="s">
        <v>60</v>
      </c>
      <c r="D2030" s="38">
        <v>2010</v>
      </c>
    </row>
    <row r="2031" spans="1:4" x14ac:dyDescent="0.25">
      <c r="A2031" t="s">
        <v>47</v>
      </c>
      <c r="B2031" t="s">
        <v>48</v>
      </c>
      <c r="C2031" s="37">
        <v>61</v>
      </c>
      <c r="D2031" s="38">
        <v>2010</v>
      </c>
    </row>
    <row r="2032" spans="1:4" x14ac:dyDescent="0.25">
      <c r="A2032" t="s">
        <v>47</v>
      </c>
      <c r="B2032" t="s">
        <v>49</v>
      </c>
      <c r="C2032" s="37">
        <v>48</v>
      </c>
      <c r="D2032" s="38">
        <v>2010</v>
      </c>
    </row>
    <row r="2033" spans="1:4" x14ac:dyDescent="0.25">
      <c r="A2033" t="s">
        <v>47</v>
      </c>
      <c r="B2033" t="s">
        <v>50</v>
      </c>
      <c r="C2033" s="37">
        <v>71</v>
      </c>
      <c r="D2033" s="38">
        <v>2010</v>
      </c>
    </row>
    <row r="2034" spans="1:4" x14ac:dyDescent="0.25">
      <c r="A2034" t="s">
        <v>47</v>
      </c>
      <c r="B2034" t="s">
        <v>51</v>
      </c>
      <c r="C2034" s="37">
        <v>678</v>
      </c>
      <c r="D2034" s="38">
        <v>2010</v>
      </c>
    </row>
    <row r="2035" spans="1:4" x14ac:dyDescent="0.25">
      <c r="A2035" t="s">
        <v>47</v>
      </c>
      <c r="B2035" t="s">
        <v>52</v>
      </c>
      <c r="C2035" s="37">
        <v>0</v>
      </c>
      <c r="D2035" s="38">
        <v>2010</v>
      </c>
    </row>
    <row r="2036" spans="1:4" x14ac:dyDescent="0.25">
      <c r="A2036" t="s">
        <v>47</v>
      </c>
      <c r="B2036" t="s">
        <v>53</v>
      </c>
      <c r="C2036" s="37">
        <v>72</v>
      </c>
      <c r="D2036" s="38">
        <v>2010</v>
      </c>
    </row>
    <row r="2037" spans="1:4" x14ac:dyDescent="0.25">
      <c r="A2037" t="s">
        <v>47</v>
      </c>
      <c r="B2037" t="s">
        <v>54</v>
      </c>
      <c r="C2037" s="37">
        <v>1399</v>
      </c>
      <c r="D2037" s="38">
        <v>2010</v>
      </c>
    </row>
    <row r="2038" spans="1:4" x14ac:dyDescent="0.25">
      <c r="A2038" t="s">
        <v>47</v>
      </c>
      <c r="B2038" t="s">
        <v>55</v>
      </c>
      <c r="C2038" s="37">
        <v>160</v>
      </c>
      <c r="D2038" s="38">
        <v>2010</v>
      </c>
    </row>
    <row r="2039" spans="1:4" x14ac:dyDescent="0.25">
      <c r="A2039" t="s">
        <v>47</v>
      </c>
      <c r="B2039" t="s">
        <v>56</v>
      </c>
      <c r="C2039" s="37">
        <v>150</v>
      </c>
      <c r="D2039" s="38">
        <v>2010</v>
      </c>
    </row>
    <row r="2040" spans="1:4" x14ac:dyDescent="0.25">
      <c r="A2040" t="s">
        <v>47</v>
      </c>
      <c r="B2040" t="s">
        <v>57</v>
      </c>
      <c r="C2040" s="37">
        <v>0</v>
      </c>
      <c r="D2040" s="38">
        <v>2010</v>
      </c>
    </row>
    <row r="2041" spans="1:4" x14ac:dyDescent="0.25">
      <c r="A2041" t="s">
        <v>47</v>
      </c>
      <c r="B2041" t="s">
        <v>58</v>
      </c>
      <c r="C2041" s="37">
        <v>0</v>
      </c>
      <c r="D2041" s="38">
        <v>2010</v>
      </c>
    </row>
    <row r="2042" spans="1:4" x14ac:dyDescent="0.25">
      <c r="A2042" t="s">
        <v>48</v>
      </c>
      <c r="B2042" t="s">
        <v>8</v>
      </c>
      <c r="C2042" s="37">
        <v>1741</v>
      </c>
      <c r="D2042" s="38">
        <v>2010</v>
      </c>
    </row>
    <row r="2043" spans="1:4" x14ac:dyDescent="0.25">
      <c r="A2043" t="s">
        <v>48</v>
      </c>
      <c r="B2043" t="s">
        <v>9</v>
      </c>
      <c r="C2043" s="37">
        <v>1670</v>
      </c>
      <c r="D2043" s="38">
        <v>2010</v>
      </c>
    </row>
    <row r="2044" spans="1:4" x14ac:dyDescent="0.25">
      <c r="A2044" t="s">
        <v>48</v>
      </c>
      <c r="B2044" t="s">
        <v>10</v>
      </c>
      <c r="C2044" s="37">
        <v>1457</v>
      </c>
      <c r="D2044" s="38">
        <v>2010</v>
      </c>
    </row>
    <row r="2045" spans="1:4" x14ac:dyDescent="0.25">
      <c r="A2045" t="s">
        <v>48</v>
      </c>
      <c r="B2045" t="s">
        <v>11</v>
      </c>
      <c r="C2045" s="37">
        <v>365</v>
      </c>
      <c r="D2045" s="38">
        <v>2010</v>
      </c>
    </row>
    <row r="2046" spans="1:4" x14ac:dyDescent="0.25">
      <c r="A2046" t="s">
        <v>48</v>
      </c>
      <c r="B2046" t="s">
        <v>12</v>
      </c>
      <c r="C2046" s="37">
        <v>4691</v>
      </c>
      <c r="D2046" s="38">
        <v>2010</v>
      </c>
    </row>
    <row r="2047" spans="1:4" x14ac:dyDescent="0.25">
      <c r="A2047" t="s">
        <v>48</v>
      </c>
      <c r="B2047" t="s">
        <v>13</v>
      </c>
      <c r="C2047" s="37">
        <v>1867</v>
      </c>
      <c r="D2047" s="38">
        <v>2010</v>
      </c>
    </row>
    <row r="2048" spans="1:4" x14ac:dyDescent="0.25">
      <c r="A2048" t="s">
        <v>48</v>
      </c>
      <c r="B2048" t="s">
        <v>14</v>
      </c>
      <c r="C2048" s="37">
        <v>3998</v>
      </c>
      <c r="D2048" s="38">
        <v>2010</v>
      </c>
    </row>
    <row r="2049" spans="1:4" x14ac:dyDescent="0.25">
      <c r="A2049" t="s">
        <v>48</v>
      </c>
      <c r="B2049" t="s">
        <v>15</v>
      </c>
      <c r="C2049" s="37">
        <v>249</v>
      </c>
      <c r="D2049" s="38">
        <v>2010</v>
      </c>
    </row>
    <row r="2050" spans="1:4" x14ac:dyDescent="0.25">
      <c r="A2050" t="s">
        <v>48</v>
      </c>
      <c r="B2050" t="s">
        <v>16</v>
      </c>
      <c r="C2050" s="37">
        <v>38</v>
      </c>
      <c r="D2050" s="38">
        <v>2010</v>
      </c>
    </row>
    <row r="2051" spans="1:4" x14ac:dyDescent="0.25">
      <c r="A2051" t="s">
        <v>48</v>
      </c>
      <c r="B2051" t="s">
        <v>17</v>
      </c>
      <c r="C2051" s="37">
        <v>16060</v>
      </c>
      <c r="D2051" s="38">
        <v>2010</v>
      </c>
    </row>
    <row r="2052" spans="1:4" x14ac:dyDescent="0.25">
      <c r="A2052" t="s">
        <v>48</v>
      </c>
      <c r="B2052" t="s">
        <v>18</v>
      </c>
      <c r="C2052" s="37">
        <v>17486</v>
      </c>
      <c r="D2052" s="38">
        <v>2010</v>
      </c>
    </row>
    <row r="2053" spans="1:4" x14ac:dyDescent="0.25">
      <c r="A2053" t="s">
        <v>48</v>
      </c>
      <c r="B2053" t="s">
        <v>19</v>
      </c>
      <c r="C2053" s="37">
        <v>813</v>
      </c>
      <c r="D2053" s="38">
        <v>2010</v>
      </c>
    </row>
    <row r="2054" spans="1:4" x14ac:dyDescent="0.25">
      <c r="A2054" t="s">
        <v>48</v>
      </c>
      <c r="B2054" t="s">
        <v>20</v>
      </c>
      <c r="C2054" s="37">
        <v>233</v>
      </c>
      <c r="D2054" s="38">
        <v>2010</v>
      </c>
    </row>
    <row r="2055" spans="1:4" x14ac:dyDescent="0.25">
      <c r="A2055" t="s">
        <v>48</v>
      </c>
      <c r="B2055" t="s">
        <v>21</v>
      </c>
      <c r="C2055" s="37">
        <v>4253</v>
      </c>
      <c r="D2055" s="38">
        <v>2010</v>
      </c>
    </row>
    <row r="2056" spans="1:4" x14ac:dyDescent="0.25">
      <c r="A2056" t="s">
        <v>48</v>
      </c>
      <c r="B2056" t="s">
        <v>22</v>
      </c>
      <c r="C2056" s="37">
        <v>2174</v>
      </c>
      <c r="D2056" s="38">
        <v>2010</v>
      </c>
    </row>
    <row r="2057" spans="1:4" x14ac:dyDescent="0.25">
      <c r="A2057" t="s">
        <v>48</v>
      </c>
      <c r="B2057" t="s">
        <v>23</v>
      </c>
      <c r="C2057" s="37">
        <v>703</v>
      </c>
      <c r="D2057" s="38">
        <v>2010</v>
      </c>
    </row>
    <row r="2058" spans="1:4" x14ac:dyDescent="0.25">
      <c r="A2058" t="s">
        <v>48</v>
      </c>
      <c r="B2058" t="s">
        <v>24</v>
      </c>
      <c r="C2058" s="37">
        <v>514</v>
      </c>
      <c r="D2058" s="38">
        <v>2010</v>
      </c>
    </row>
    <row r="2059" spans="1:4" x14ac:dyDescent="0.25">
      <c r="A2059" t="s">
        <v>48</v>
      </c>
      <c r="B2059" t="s">
        <v>25</v>
      </c>
      <c r="C2059" s="37">
        <v>2211</v>
      </c>
      <c r="D2059" s="38">
        <v>2010</v>
      </c>
    </row>
    <row r="2060" spans="1:4" x14ac:dyDescent="0.25">
      <c r="A2060" t="s">
        <v>48</v>
      </c>
      <c r="B2060" t="s">
        <v>26</v>
      </c>
      <c r="C2060" s="37">
        <v>2059</v>
      </c>
      <c r="D2060" s="38">
        <v>2010</v>
      </c>
    </row>
    <row r="2061" spans="1:4" x14ac:dyDescent="0.25">
      <c r="A2061" t="s">
        <v>48</v>
      </c>
      <c r="B2061" t="s">
        <v>27</v>
      </c>
      <c r="C2061" s="37">
        <v>603</v>
      </c>
      <c r="D2061" s="38">
        <v>2010</v>
      </c>
    </row>
    <row r="2062" spans="1:4" x14ac:dyDescent="0.25">
      <c r="A2062" t="s">
        <v>48</v>
      </c>
      <c r="B2062" t="s">
        <v>28</v>
      </c>
      <c r="C2062" s="37">
        <v>5184</v>
      </c>
      <c r="D2062" s="38">
        <v>2010</v>
      </c>
    </row>
    <row r="2063" spans="1:4" x14ac:dyDescent="0.25">
      <c r="A2063" t="s">
        <v>48</v>
      </c>
      <c r="B2063" t="s">
        <v>29</v>
      </c>
      <c r="C2063" s="37">
        <v>3765</v>
      </c>
      <c r="D2063" s="38">
        <v>2010</v>
      </c>
    </row>
    <row r="2064" spans="1:4" x14ac:dyDescent="0.25">
      <c r="A2064" t="s">
        <v>48</v>
      </c>
      <c r="B2064" t="s">
        <v>30</v>
      </c>
      <c r="C2064" s="37">
        <v>3709</v>
      </c>
      <c r="D2064" s="38">
        <v>2010</v>
      </c>
    </row>
    <row r="2065" spans="1:4" x14ac:dyDescent="0.25">
      <c r="A2065" t="s">
        <v>48</v>
      </c>
      <c r="B2065" t="s">
        <v>31</v>
      </c>
      <c r="C2065" s="37">
        <v>818</v>
      </c>
      <c r="D2065" s="38">
        <v>2010</v>
      </c>
    </row>
    <row r="2066" spans="1:4" x14ac:dyDescent="0.25">
      <c r="A2066" t="s">
        <v>48</v>
      </c>
      <c r="B2066" t="s">
        <v>32</v>
      </c>
      <c r="C2066" s="37">
        <v>1175</v>
      </c>
      <c r="D2066" s="38">
        <v>2010</v>
      </c>
    </row>
    <row r="2067" spans="1:4" x14ac:dyDescent="0.25">
      <c r="A2067" t="s">
        <v>48</v>
      </c>
      <c r="B2067" t="s">
        <v>33</v>
      </c>
      <c r="C2067" s="37">
        <v>1371</v>
      </c>
      <c r="D2067" s="38">
        <v>2010</v>
      </c>
    </row>
    <row r="2068" spans="1:4" x14ac:dyDescent="0.25">
      <c r="A2068" t="s">
        <v>48</v>
      </c>
      <c r="B2068" t="s">
        <v>34</v>
      </c>
      <c r="C2068" s="37">
        <v>0</v>
      </c>
      <c r="D2068" s="38">
        <v>2010</v>
      </c>
    </row>
    <row r="2069" spans="1:4" x14ac:dyDescent="0.25">
      <c r="A2069" t="s">
        <v>48</v>
      </c>
      <c r="B2069" t="s">
        <v>35</v>
      </c>
      <c r="C2069" s="37">
        <v>0</v>
      </c>
      <c r="D2069" s="38">
        <v>2010</v>
      </c>
    </row>
    <row r="2070" spans="1:4" x14ac:dyDescent="0.25">
      <c r="A2070" t="s">
        <v>48</v>
      </c>
      <c r="B2070" t="s">
        <v>36</v>
      </c>
      <c r="C2070" s="37">
        <v>1173</v>
      </c>
      <c r="D2070" s="38">
        <v>2010</v>
      </c>
    </row>
    <row r="2071" spans="1:4" x14ac:dyDescent="0.25">
      <c r="A2071" t="s">
        <v>48</v>
      </c>
      <c r="B2071" t="s">
        <v>37</v>
      </c>
      <c r="C2071" s="37">
        <v>486</v>
      </c>
      <c r="D2071" s="38">
        <v>2010</v>
      </c>
    </row>
    <row r="2072" spans="1:4" x14ac:dyDescent="0.25">
      <c r="A2072" t="s">
        <v>48</v>
      </c>
      <c r="B2072" t="s">
        <v>38</v>
      </c>
      <c r="C2072" s="37">
        <v>4908</v>
      </c>
      <c r="D2072" s="38">
        <v>2010</v>
      </c>
    </row>
    <row r="2073" spans="1:4" x14ac:dyDescent="0.25">
      <c r="A2073" t="s">
        <v>48</v>
      </c>
      <c r="B2073" t="s">
        <v>39</v>
      </c>
      <c r="C2073" s="37">
        <v>1390</v>
      </c>
      <c r="D2073" s="38">
        <v>2010</v>
      </c>
    </row>
    <row r="2074" spans="1:4" x14ac:dyDescent="0.25">
      <c r="A2074" t="s">
        <v>48</v>
      </c>
      <c r="B2074" t="s">
        <v>40</v>
      </c>
      <c r="C2074" s="37">
        <v>7912</v>
      </c>
      <c r="D2074" s="38">
        <v>2010</v>
      </c>
    </row>
    <row r="2075" spans="1:4" x14ac:dyDescent="0.25">
      <c r="A2075" t="s">
        <v>48</v>
      </c>
      <c r="B2075" t="s">
        <v>41</v>
      </c>
      <c r="C2075" s="37">
        <v>20749</v>
      </c>
      <c r="D2075" s="38">
        <v>2010</v>
      </c>
    </row>
    <row r="2076" spans="1:4" x14ac:dyDescent="0.25">
      <c r="A2076" t="s">
        <v>48</v>
      </c>
      <c r="B2076" t="s">
        <v>42</v>
      </c>
      <c r="C2076" s="37">
        <v>118</v>
      </c>
      <c r="D2076" s="38">
        <v>2010</v>
      </c>
    </row>
    <row r="2077" spans="1:4" x14ac:dyDescent="0.25">
      <c r="A2077" t="s">
        <v>48</v>
      </c>
      <c r="B2077" t="s">
        <v>43</v>
      </c>
      <c r="C2077" s="37">
        <v>3883</v>
      </c>
      <c r="D2077" s="38">
        <v>2010</v>
      </c>
    </row>
    <row r="2078" spans="1:4" x14ac:dyDescent="0.25">
      <c r="A2078" t="s">
        <v>48</v>
      </c>
      <c r="B2078" t="s">
        <v>44</v>
      </c>
      <c r="C2078" s="37">
        <v>1458</v>
      </c>
      <c r="D2078" s="38">
        <v>2010</v>
      </c>
    </row>
    <row r="2079" spans="1:4" x14ac:dyDescent="0.25">
      <c r="A2079" t="s">
        <v>48</v>
      </c>
      <c r="B2079" t="s">
        <v>45</v>
      </c>
      <c r="C2079" s="37">
        <v>1020</v>
      </c>
      <c r="D2079" s="38">
        <v>2010</v>
      </c>
    </row>
    <row r="2080" spans="1:4" x14ac:dyDescent="0.25">
      <c r="A2080" t="s">
        <v>48</v>
      </c>
      <c r="B2080" t="s">
        <v>46</v>
      </c>
      <c r="C2080" s="37">
        <v>4689</v>
      </c>
      <c r="D2080" s="38">
        <v>2010</v>
      </c>
    </row>
    <row r="2081" spans="1:4" x14ac:dyDescent="0.25">
      <c r="A2081" t="s">
        <v>48</v>
      </c>
      <c r="B2081" t="s">
        <v>47</v>
      </c>
      <c r="C2081" s="37">
        <v>154</v>
      </c>
      <c r="D2081" s="38">
        <v>2010</v>
      </c>
    </row>
    <row r="2082" spans="1:4" x14ac:dyDescent="0.25">
      <c r="A2082" t="s">
        <v>48</v>
      </c>
      <c r="B2082" t="s">
        <v>48</v>
      </c>
      <c r="C2082" s="37" t="s">
        <v>60</v>
      </c>
      <c r="D2082" s="38">
        <v>2010</v>
      </c>
    </row>
    <row r="2083" spans="1:4" x14ac:dyDescent="0.25">
      <c r="A2083" t="s">
        <v>48</v>
      </c>
      <c r="B2083" t="s">
        <v>49</v>
      </c>
      <c r="C2083" s="37">
        <v>95</v>
      </c>
      <c r="D2083" s="38">
        <v>2010</v>
      </c>
    </row>
    <row r="2084" spans="1:4" x14ac:dyDescent="0.25">
      <c r="A2084" t="s">
        <v>48</v>
      </c>
      <c r="B2084" t="s">
        <v>50</v>
      </c>
      <c r="C2084" s="37">
        <v>3816</v>
      </c>
      <c r="D2084" s="38">
        <v>2010</v>
      </c>
    </row>
    <row r="2085" spans="1:4" x14ac:dyDescent="0.25">
      <c r="A2085" t="s">
        <v>48</v>
      </c>
      <c r="B2085" t="s">
        <v>51</v>
      </c>
      <c r="C2085" s="37">
        <v>4965</v>
      </c>
      <c r="D2085" s="38">
        <v>2010</v>
      </c>
    </row>
    <row r="2086" spans="1:4" x14ac:dyDescent="0.25">
      <c r="A2086" t="s">
        <v>48</v>
      </c>
      <c r="B2086" t="s">
        <v>52</v>
      </c>
      <c r="C2086" s="37">
        <v>455</v>
      </c>
      <c r="D2086" s="38">
        <v>2010</v>
      </c>
    </row>
    <row r="2087" spans="1:4" x14ac:dyDescent="0.25">
      <c r="A2087" t="s">
        <v>48</v>
      </c>
      <c r="B2087" t="s">
        <v>53</v>
      </c>
      <c r="C2087" s="37">
        <v>478</v>
      </c>
      <c r="D2087" s="38">
        <v>2010</v>
      </c>
    </row>
    <row r="2088" spans="1:4" x14ac:dyDescent="0.25">
      <c r="A2088" t="s">
        <v>48</v>
      </c>
      <c r="B2088" t="s">
        <v>54</v>
      </c>
      <c r="C2088" s="37">
        <v>9786</v>
      </c>
      <c r="D2088" s="38">
        <v>2010</v>
      </c>
    </row>
    <row r="2089" spans="1:4" x14ac:dyDescent="0.25">
      <c r="A2089" t="s">
        <v>48</v>
      </c>
      <c r="B2089" t="s">
        <v>55</v>
      </c>
      <c r="C2089" s="37">
        <v>3070</v>
      </c>
      <c r="D2089" s="38">
        <v>2010</v>
      </c>
    </row>
    <row r="2090" spans="1:4" x14ac:dyDescent="0.25">
      <c r="A2090" t="s">
        <v>48</v>
      </c>
      <c r="B2090" t="s">
        <v>56</v>
      </c>
      <c r="C2090" s="37">
        <v>1190</v>
      </c>
      <c r="D2090" s="38">
        <v>2010</v>
      </c>
    </row>
    <row r="2091" spans="1:4" x14ac:dyDescent="0.25">
      <c r="A2091" t="s">
        <v>48</v>
      </c>
      <c r="B2091" t="s">
        <v>57</v>
      </c>
      <c r="C2091" s="37">
        <v>1057</v>
      </c>
      <c r="D2091" s="38">
        <v>2010</v>
      </c>
    </row>
    <row r="2092" spans="1:4" x14ac:dyDescent="0.25">
      <c r="A2092" t="s">
        <v>48</v>
      </c>
      <c r="B2092" t="s">
        <v>58</v>
      </c>
      <c r="C2092" s="37">
        <v>382</v>
      </c>
      <c r="D2092" s="38">
        <v>2010</v>
      </c>
    </row>
    <row r="2093" spans="1:4" x14ac:dyDescent="0.25">
      <c r="A2093" t="s">
        <v>49</v>
      </c>
      <c r="B2093" t="s">
        <v>8</v>
      </c>
      <c r="C2093" s="37">
        <v>325</v>
      </c>
      <c r="D2093" s="38">
        <v>2010</v>
      </c>
    </row>
    <row r="2094" spans="1:4" x14ac:dyDescent="0.25">
      <c r="A2094" t="s">
        <v>49</v>
      </c>
      <c r="B2094" t="s">
        <v>9</v>
      </c>
      <c r="C2094" s="37">
        <v>25</v>
      </c>
      <c r="D2094" s="38">
        <v>2010</v>
      </c>
    </row>
    <row r="2095" spans="1:4" x14ac:dyDescent="0.25">
      <c r="A2095" t="s">
        <v>49</v>
      </c>
      <c r="B2095" t="s">
        <v>10</v>
      </c>
      <c r="C2095" s="37">
        <v>745</v>
      </c>
      <c r="D2095" s="38">
        <v>2010</v>
      </c>
    </row>
    <row r="2096" spans="1:4" x14ac:dyDescent="0.25">
      <c r="A2096" t="s">
        <v>49</v>
      </c>
      <c r="B2096" t="s">
        <v>11</v>
      </c>
      <c r="C2096" s="37">
        <v>61</v>
      </c>
      <c r="D2096" s="38">
        <v>2010</v>
      </c>
    </row>
    <row r="2097" spans="1:4" x14ac:dyDescent="0.25">
      <c r="A2097" t="s">
        <v>49</v>
      </c>
      <c r="B2097" t="s">
        <v>12</v>
      </c>
      <c r="C2097" s="37">
        <v>1338</v>
      </c>
      <c r="D2097" s="38">
        <v>2010</v>
      </c>
    </row>
    <row r="2098" spans="1:4" x14ac:dyDescent="0.25">
      <c r="A2098" t="s">
        <v>49</v>
      </c>
      <c r="B2098" t="s">
        <v>13</v>
      </c>
      <c r="C2098" s="37">
        <v>807</v>
      </c>
      <c r="D2098" s="38">
        <v>2010</v>
      </c>
    </row>
    <row r="2099" spans="1:4" x14ac:dyDescent="0.25">
      <c r="A2099" t="s">
        <v>49</v>
      </c>
      <c r="B2099" t="s">
        <v>14</v>
      </c>
      <c r="C2099" s="37">
        <v>0</v>
      </c>
      <c r="D2099" s="38">
        <v>2010</v>
      </c>
    </row>
    <row r="2100" spans="1:4" x14ac:dyDescent="0.25">
      <c r="A2100" t="s">
        <v>49</v>
      </c>
      <c r="B2100" t="s">
        <v>15</v>
      </c>
      <c r="C2100" s="37">
        <v>0</v>
      </c>
      <c r="D2100" s="38">
        <v>2010</v>
      </c>
    </row>
    <row r="2101" spans="1:4" x14ac:dyDescent="0.25">
      <c r="A2101" t="s">
        <v>49</v>
      </c>
      <c r="B2101" t="s">
        <v>16</v>
      </c>
      <c r="C2101" s="37">
        <v>0</v>
      </c>
      <c r="D2101" s="38">
        <v>2010</v>
      </c>
    </row>
    <row r="2102" spans="1:4" x14ac:dyDescent="0.25">
      <c r="A2102" t="s">
        <v>49</v>
      </c>
      <c r="B2102" t="s">
        <v>17</v>
      </c>
      <c r="C2102" s="37">
        <v>251</v>
      </c>
      <c r="D2102" s="38">
        <v>2010</v>
      </c>
    </row>
    <row r="2103" spans="1:4" x14ac:dyDescent="0.25">
      <c r="A2103" t="s">
        <v>49</v>
      </c>
      <c r="B2103" t="s">
        <v>18</v>
      </c>
      <c r="C2103" s="37">
        <v>24</v>
      </c>
      <c r="D2103" s="38">
        <v>2010</v>
      </c>
    </row>
    <row r="2104" spans="1:4" x14ac:dyDescent="0.25">
      <c r="A2104" t="s">
        <v>49</v>
      </c>
      <c r="B2104" t="s">
        <v>19</v>
      </c>
      <c r="C2104" s="37">
        <v>75</v>
      </c>
      <c r="D2104" s="38">
        <v>2010</v>
      </c>
    </row>
    <row r="2105" spans="1:4" x14ac:dyDescent="0.25">
      <c r="A2105" t="s">
        <v>49</v>
      </c>
      <c r="B2105" t="s">
        <v>20</v>
      </c>
      <c r="C2105" s="37">
        <v>457</v>
      </c>
      <c r="D2105" s="38">
        <v>2010</v>
      </c>
    </row>
    <row r="2106" spans="1:4" x14ac:dyDescent="0.25">
      <c r="A2106" t="s">
        <v>49</v>
      </c>
      <c r="B2106" t="s">
        <v>21</v>
      </c>
      <c r="C2106" s="37">
        <v>80</v>
      </c>
      <c r="D2106" s="38">
        <v>2010</v>
      </c>
    </row>
    <row r="2107" spans="1:4" x14ac:dyDescent="0.25">
      <c r="A2107" t="s">
        <v>49</v>
      </c>
      <c r="B2107" t="s">
        <v>22</v>
      </c>
      <c r="C2107" s="37">
        <v>439</v>
      </c>
      <c r="D2107" s="38">
        <v>2010</v>
      </c>
    </row>
    <row r="2108" spans="1:4" x14ac:dyDescent="0.25">
      <c r="A2108" t="s">
        <v>49</v>
      </c>
      <c r="B2108" t="s">
        <v>23</v>
      </c>
      <c r="C2108" s="37">
        <v>3520</v>
      </c>
      <c r="D2108" s="38">
        <v>2010</v>
      </c>
    </row>
    <row r="2109" spans="1:4" x14ac:dyDescent="0.25">
      <c r="A2109" t="s">
        <v>49</v>
      </c>
      <c r="B2109" t="s">
        <v>24</v>
      </c>
      <c r="C2109" s="37">
        <v>571</v>
      </c>
      <c r="D2109" s="38">
        <v>2010</v>
      </c>
    </row>
    <row r="2110" spans="1:4" x14ac:dyDescent="0.25">
      <c r="A2110" t="s">
        <v>49</v>
      </c>
      <c r="B2110" t="s">
        <v>25</v>
      </c>
      <c r="C2110" s="37">
        <v>82</v>
      </c>
      <c r="D2110" s="38">
        <v>2010</v>
      </c>
    </row>
    <row r="2111" spans="1:4" x14ac:dyDescent="0.25">
      <c r="A2111" t="s">
        <v>49</v>
      </c>
      <c r="B2111" t="s">
        <v>26</v>
      </c>
      <c r="C2111" s="37">
        <v>129</v>
      </c>
      <c r="D2111" s="38">
        <v>2010</v>
      </c>
    </row>
    <row r="2112" spans="1:4" x14ac:dyDescent="0.25">
      <c r="A2112" t="s">
        <v>49</v>
      </c>
      <c r="B2112" t="s">
        <v>27</v>
      </c>
      <c r="C2112" s="37">
        <v>0</v>
      </c>
      <c r="D2112" s="38">
        <v>2010</v>
      </c>
    </row>
    <row r="2113" spans="1:4" x14ac:dyDescent="0.25">
      <c r="A2113" t="s">
        <v>49</v>
      </c>
      <c r="B2113" t="s">
        <v>28</v>
      </c>
      <c r="C2113" s="37">
        <v>0</v>
      </c>
      <c r="D2113" s="38">
        <v>2010</v>
      </c>
    </row>
    <row r="2114" spans="1:4" x14ac:dyDescent="0.25">
      <c r="A2114" t="s">
        <v>49</v>
      </c>
      <c r="B2114" t="s">
        <v>29</v>
      </c>
      <c r="C2114" s="37">
        <v>407</v>
      </c>
      <c r="D2114" s="38">
        <v>2010</v>
      </c>
    </row>
    <row r="2115" spans="1:4" x14ac:dyDescent="0.25">
      <c r="A2115" t="s">
        <v>49</v>
      </c>
      <c r="B2115" t="s">
        <v>30</v>
      </c>
      <c r="C2115" s="37">
        <v>144</v>
      </c>
      <c r="D2115" s="38">
        <v>2010</v>
      </c>
    </row>
    <row r="2116" spans="1:4" x14ac:dyDescent="0.25">
      <c r="A2116" t="s">
        <v>49</v>
      </c>
      <c r="B2116" t="s">
        <v>31</v>
      </c>
      <c r="C2116" s="37">
        <v>4615</v>
      </c>
      <c r="D2116" s="38">
        <v>2010</v>
      </c>
    </row>
    <row r="2117" spans="1:4" x14ac:dyDescent="0.25">
      <c r="A2117" t="s">
        <v>49</v>
      </c>
      <c r="B2117" t="s">
        <v>32</v>
      </c>
      <c r="C2117" s="37">
        <v>201</v>
      </c>
      <c r="D2117" s="38">
        <v>2010</v>
      </c>
    </row>
    <row r="2118" spans="1:4" x14ac:dyDescent="0.25">
      <c r="A2118" t="s">
        <v>49</v>
      </c>
      <c r="B2118" t="s">
        <v>33</v>
      </c>
      <c r="C2118" s="37">
        <v>252</v>
      </c>
      <c r="D2118" s="38">
        <v>2010</v>
      </c>
    </row>
    <row r="2119" spans="1:4" x14ac:dyDescent="0.25">
      <c r="A2119" t="s">
        <v>49</v>
      </c>
      <c r="B2119" t="s">
        <v>34</v>
      </c>
      <c r="C2119" s="37">
        <v>560</v>
      </c>
      <c r="D2119" s="38">
        <v>2010</v>
      </c>
    </row>
    <row r="2120" spans="1:4" x14ac:dyDescent="0.25">
      <c r="A2120" t="s">
        <v>49</v>
      </c>
      <c r="B2120" t="s">
        <v>35</v>
      </c>
      <c r="C2120" s="37">
        <v>2260</v>
      </c>
      <c r="D2120" s="38">
        <v>2010</v>
      </c>
    </row>
    <row r="2121" spans="1:4" x14ac:dyDescent="0.25">
      <c r="A2121" t="s">
        <v>49</v>
      </c>
      <c r="B2121" t="s">
        <v>36</v>
      </c>
      <c r="C2121" s="37">
        <v>38</v>
      </c>
      <c r="D2121" s="38">
        <v>2010</v>
      </c>
    </row>
    <row r="2122" spans="1:4" x14ac:dyDescent="0.25">
      <c r="A2122" t="s">
        <v>49</v>
      </c>
      <c r="B2122" t="s">
        <v>37</v>
      </c>
      <c r="C2122" s="37">
        <v>0</v>
      </c>
      <c r="D2122" s="38">
        <v>2010</v>
      </c>
    </row>
    <row r="2123" spans="1:4" x14ac:dyDescent="0.25">
      <c r="A2123" t="s">
        <v>49</v>
      </c>
      <c r="B2123" t="s">
        <v>38</v>
      </c>
      <c r="C2123" s="37">
        <v>0</v>
      </c>
      <c r="D2123" s="38">
        <v>2010</v>
      </c>
    </row>
    <row r="2124" spans="1:4" x14ac:dyDescent="0.25">
      <c r="A2124" t="s">
        <v>49</v>
      </c>
      <c r="B2124" t="s">
        <v>39</v>
      </c>
      <c r="C2124" s="37">
        <v>38</v>
      </c>
      <c r="D2124" s="38">
        <v>2010</v>
      </c>
    </row>
    <row r="2125" spans="1:4" x14ac:dyDescent="0.25">
      <c r="A2125" t="s">
        <v>49</v>
      </c>
      <c r="B2125" t="s">
        <v>40</v>
      </c>
      <c r="C2125" s="37">
        <v>758</v>
      </c>
      <c r="D2125" s="38">
        <v>2010</v>
      </c>
    </row>
    <row r="2126" spans="1:4" x14ac:dyDescent="0.25">
      <c r="A2126" t="s">
        <v>49</v>
      </c>
      <c r="B2126" t="s">
        <v>41</v>
      </c>
      <c r="C2126" s="37">
        <v>262</v>
      </c>
      <c r="D2126" s="38">
        <v>2010</v>
      </c>
    </row>
    <row r="2127" spans="1:4" x14ac:dyDescent="0.25">
      <c r="A2127" t="s">
        <v>49</v>
      </c>
      <c r="B2127" t="s">
        <v>42</v>
      </c>
      <c r="C2127" s="37">
        <v>2020</v>
      </c>
      <c r="D2127" s="38">
        <v>2010</v>
      </c>
    </row>
    <row r="2128" spans="1:4" x14ac:dyDescent="0.25">
      <c r="A2128" t="s">
        <v>49</v>
      </c>
      <c r="B2128" t="s">
        <v>43</v>
      </c>
      <c r="C2128" s="37">
        <v>160</v>
      </c>
      <c r="D2128" s="38">
        <v>2010</v>
      </c>
    </row>
    <row r="2129" spans="1:4" x14ac:dyDescent="0.25">
      <c r="A2129" t="s">
        <v>49</v>
      </c>
      <c r="B2129" t="s">
        <v>44</v>
      </c>
      <c r="C2129" s="37">
        <v>296</v>
      </c>
      <c r="D2129" s="38">
        <v>2010</v>
      </c>
    </row>
    <row r="2130" spans="1:4" x14ac:dyDescent="0.25">
      <c r="A2130" t="s">
        <v>49</v>
      </c>
      <c r="B2130" t="s">
        <v>45</v>
      </c>
      <c r="C2130" s="37">
        <v>122</v>
      </c>
      <c r="D2130" s="38">
        <v>2010</v>
      </c>
    </row>
    <row r="2131" spans="1:4" x14ac:dyDescent="0.25">
      <c r="A2131" t="s">
        <v>49</v>
      </c>
      <c r="B2131" t="s">
        <v>46</v>
      </c>
      <c r="C2131" s="37">
        <v>209</v>
      </c>
      <c r="D2131" s="38">
        <v>2010</v>
      </c>
    </row>
    <row r="2132" spans="1:4" x14ac:dyDescent="0.25">
      <c r="A2132" t="s">
        <v>49</v>
      </c>
      <c r="B2132" t="s">
        <v>47</v>
      </c>
      <c r="C2132" s="37">
        <v>0</v>
      </c>
      <c r="D2132" s="38">
        <v>2010</v>
      </c>
    </row>
    <row r="2133" spans="1:4" x14ac:dyDescent="0.25">
      <c r="A2133" t="s">
        <v>49</v>
      </c>
      <c r="B2133" t="s">
        <v>48</v>
      </c>
      <c r="C2133" s="37">
        <v>0</v>
      </c>
      <c r="D2133" s="38">
        <v>2010</v>
      </c>
    </row>
    <row r="2134" spans="1:4" x14ac:dyDescent="0.25">
      <c r="A2134" t="s">
        <v>49</v>
      </c>
      <c r="B2134" t="s">
        <v>49</v>
      </c>
      <c r="C2134" s="37" t="s">
        <v>60</v>
      </c>
      <c r="D2134" s="38">
        <v>2010</v>
      </c>
    </row>
    <row r="2135" spans="1:4" x14ac:dyDescent="0.25">
      <c r="A2135" t="s">
        <v>49</v>
      </c>
      <c r="B2135" t="s">
        <v>50</v>
      </c>
      <c r="C2135" s="37">
        <v>0</v>
      </c>
      <c r="D2135" s="38">
        <v>2010</v>
      </c>
    </row>
    <row r="2136" spans="1:4" x14ac:dyDescent="0.25">
      <c r="A2136" t="s">
        <v>49</v>
      </c>
      <c r="B2136" t="s">
        <v>51</v>
      </c>
      <c r="C2136" s="37">
        <v>1334</v>
      </c>
      <c r="D2136" s="38">
        <v>2010</v>
      </c>
    </row>
    <row r="2137" spans="1:4" x14ac:dyDescent="0.25">
      <c r="A2137" t="s">
        <v>49</v>
      </c>
      <c r="B2137" t="s">
        <v>52</v>
      </c>
      <c r="C2137" s="37">
        <v>0</v>
      </c>
      <c r="D2137" s="38">
        <v>2010</v>
      </c>
    </row>
    <row r="2138" spans="1:4" x14ac:dyDescent="0.25">
      <c r="A2138" t="s">
        <v>49</v>
      </c>
      <c r="B2138" t="s">
        <v>53</v>
      </c>
      <c r="C2138" s="37">
        <v>0</v>
      </c>
      <c r="D2138" s="38">
        <v>2010</v>
      </c>
    </row>
    <row r="2139" spans="1:4" x14ac:dyDescent="0.25">
      <c r="A2139" t="s">
        <v>49</v>
      </c>
      <c r="B2139" t="s">
        <v>54</v>
      </c>
      <c r="C2139" s="37">
        <v>224</v>
      </c>
      <c r="D2139" s="38">
        <v>2010</v>
      </c>
    </row>
    <row r="2140" spans="1:4" x14ac:dyDescent="0.25">
      <c r="A2140" t="s">
        <v>49</v>
      </c>
      <c r="B2140" t="s">
        <v>55</v>
      </c>
      <c r="C2140" s="37">
        <v>1564</v>
      </c>
      <c r="D2140" s="38">
        <v>2010</v>
      </c>
    </row>
    <row r="2141" spans="1:4" x14ac:dyDescent="0.25">
      <c r="A2141" t="s">
        <v>49</v>
      </c>
      <c r="B2141" t="s">
        <v>56</v>
      </c>
      <c r="C2141" s="37">
        <v>0</v>
      </c>
      <c r="D2141" s="38">
        <v>2010</v>
      </c>
    </row>
    <row r="2142" spans="1:4" x14ac:dyDescent="0.25">
      <c r="A2142" t="s">
        <v>49</v>
      </c>
      <c r="B2142" t="s">
        <v>57</v>
      </c>
      <c r="C2142" s="37">
        <v>736</v>
      </c>
      <c r="D2142" s="38">
        <v>2010</v>
      </c>
    </row>
    <row r="2143" spans="1:4" x14ac:dyDescent="0.25">
      <c r="A2143" t="s">
        <v>49</v>
      </c>
      <c r="B2143" t="s">
        <v>58</v>
      </c>
      <c r="C2143" s="37">
        <v>648</v>
      </c>
      <c r="D2143" s="38">
        <v>2010</v>
      </c>
    </row>
    <row r="2144" spans="1:4" x14ac:dyDescent="0.25">
      <c r="A2144" t="s">
        <v>50</v>
      </c>
      <c r="B2144" t="s">
        <v>8</v>
      </c>
      <c r="C2144" s="37">
        <v>8897</v>
      </c>
      <c r="D2144" s="38">
        <v>2010</v>
      </c>
    </row>
    <row r="2145" spans="1:4" x14ac:dyDescent="0.25">
      <c r="A2145" t="s">
        <v>50</v>
      </c>
      <c r="B2145" t="s">
        <v>9</v>
      </c>
      <c r="C2145" s="37">
        <v>343</v>
      </c>
      <c r="D2145" s="38">
        <v>2010</v>
      </c>
    </row>
    <row r="2146" spans="1:4" x14ac:dyDescent="0.25">
      <c r="A2146" t="s">
        <v>50</v>
      </c>
      <c r="B2146" t="s">
        <v>10</v>
      </c>
      <c r="C2146" s="37">
        <v>2291</v>
      </c>
      <c r="D2146" s="38">
        <v>2010</v>
      </c>
    </row>
    <row r="2147" spans="1:4" x14ac:dyDescent="0.25">
      <c r="A2147" t="s">
        <v>50</v>
      </c>
      <c r="B2147" t="s">
        <v>11</v>
      </c>
      <c r="C2147" s="37">
        <v>4736</v>
      </c>
      <c r="D2147" s="38">
        <v>2010</v>
      </c>
    </row>
    <row r="2148" spans="1:4" x14ac:dyDescent="0.25">
      <c r="A2148" t="s">
        <v>50</v>
      </c>
      <c r="B2148" t="s">
        <v>12</v>
      </c>
      <c r="C2148" s="37">
        <v>8019</v>
      </c>
      <c r="D2148" s="38">
        <v>2010</v>
      </c>
    </row>
    <row r="2149" spans="1:4" x14ac:dyDescent="0.25">
      <c r="A2149" t="s">
        <v>50</v>
      </c>
      <c r="B2149" t="s">
        <v>13</v>
      </c>
      <c r="C2149" s="37">
        <v>1858</v>
      </c>
      <c r="D2149" s="38">
        <v>2010</v>
      </c>
    </row>
    <row r="2150" spans="1:4" x14ac:dyDescent="0.25">
      <c r="A2150" t="s">
        <v>50</v>
      </c>
      <c r="B2150" t="s">
        <v>14</v>
      </c>
      <c r="C2150" s="37">
        <v>765</v>
      </c>
      <c r="D2150" s="38">
        <v>2010</v>
      </c>
    </row>
    <row r="2151" spans="1:4" x14ac:dyDescent="0.25">
      <c r="A2151" t="s">
        <v>50</v>
      </c>
      <c r="B2151" t="s">
        <v>15</v>
      </c>
      <c r="C2151" s="37">
        <v>248</v>
      </c>
      <c r="D2151" s="38">
        <v>2010</v>
      </c>
    </row>
    <row r="2152" spans="1:4" x14ac:dyDescent="0.25">
      <c r="A2152" t="s">
        <v>50</v>
      </c>
      <c r="B2152" t="s">
        <v>16</v>
      </c>
      <c r="C2152" s="37">
        <v>394</v>
      </c>
      <c r="D2152" s="38">
        <v>2010</v>
      </c>
    </row>
    <row r="2153" spans="1:4" x14ac:dyDescent="0.25">
      <c r="A2153" t="s">
        <v>50</v>
      </c>
      <c r="B2153" t="s">
        <v>17</v>
      </c>
      <c r="C2153" s="37">
        <v>14168</v>
      </c>
      <c r="D2153" s="38">
        <v>2010</v>
      </c>
    </row>
    <row r="2154" spans="1:4" x14ac:dyDescent="0.25">
      <c r="A2154" t="s">
        <v>50</v>
      </c>
      <c r="B2154" t="s">
        <v>18</v>
      </c>
      <c r="C2154" s="37">
        <v>11065</v>
      </c>
      <c r="D2154" s="38">
        <v>2010</v>
      </c>
    </row>
    <row r="2155" spans="1:4" x14ac:dyDescent="0.25">
      <c r="A2155" t="s">
        <v>50</v>
      </c>
      <c r="B2155" t="s">
        <v>19</v>
      </c>
      <c r="C2155" s="37">
        <v>243</v>
      </c>
      <c r="D2155" s="38">
        <v>2010</v>
      </c>
    </row>
    <row r="2156" spans="1:4" x14ac:dyDescent="0.25">
      <c r="A2156" t="s">
        <v>50</v>
      </c>
      <c r="B2156" t="s">
        <v>20</v>
      </c>
      <c r="C2156" s="37">
        <v>333</v>
      </c>
      <c r="D2156" s="38">
        <v>2010</v>
      </c>
    </row>
    <row r="2157" spans="1:4" x14ac:dyDescent="0.25">
      <c r="A2157" t="s">
        <v>50</v>
      </c>
      <c r="B2157" t="s">
        <v>21</v>
      </c>
      <c r="C2157" s="37">
        <v>3162</v>
      </c>
      <c r="D2157" s="38">
        <v>2010</v>
      </c>
    </row>
    <row r="2158" spans="1:4" x14ac:dyDescent="0.25">
      <c r="A2158" t="s">
        <v>50</v>
      </c>
      <c r="B2158" t="s">
        <v>22</v>
      </c>
      <c r="C2158" s="37">
        <v>4764</v>
      </c>
      <c r="D2158" s="38">
        <v>2010</v>
      </c>
    </row>
    <row r="2159" spans="1:4" x14ac:dyDescent="0.25">
      <c r="A2159" t="s">
        <v>50</v>
      </c>
      <c r="B2159" t="s">
        <v>23</v>
      </c>
      <c r="C2159" s="37">
        <v>1052</v>
      </c>
      <c r="D2159" s="38">
        <v>2010</v>
      </c>
    </row>
    <row r="2160" spans="1:4" x14ac:dyDescent="0.25">
      <c r="A2160" t="s">
        <v>50</v>
      </c>
      <c r="B2160" t="s">
        <v>24</v>
      </c>
      <c r="C2160" s="37">
        <v>2506</v>
      </c>
      <c r="D2160" s="38">
        <v>2010</v>
      </c>
    </row>
    <row r="2161" spans="1:4" x14ac:dyDescent="0.25">
      <c r="A2161" t="s">
        <v>50</v>
      </c>
      <c r="B2161" t="s">
        <v>25</v>
      </c>
      <c r="C2161" s="37">
        <v>11188</v>
      </c>
      <c r="D2161" s="38">
        <v>2010</v>
      </c>
    </row>
    <row r="2162" spans="1:4" x14ac:dyDescent="0.25">
      <c r="A2162" t="s">
        <v>50</v>
      </c>
      <c r="B2162" t="s">
        <v>26</v>
      </c>
      <c r="C2162" s="37">
        <v>2602</v>
      </c>
      <c r="D2162" s="38">
        <v>2010</v>
      </c>
    </row>
    <row r="2163" spans="1:4" x14ac:dyDescent="0.25">
      <c r="A2163" t="s">
        <v>50</v>
      </c>
      <c r="B2163" t="s">
        <v>27</v>
      </c>
      <c r="C2163" s="37">
        <v>84</v>
      </c>
      <c r="D2163" s="38">
        <v>2010</v>
      </c>
    </row>
    <row r="2164" spans="1:4" x14ac:dyDescent="0.25">
      <c r="A2164" t="s">
        <v>50</v>
      </c>
      <c r="B2164" t="s">
        <v>28</v>
      </c>
      <c r="C2164" s="37">
        <v>1450</v>
      </c>
      <c r="D2164" s="38">
        <v>2010</v>
      </c>
    </row>
    <row r="2165" spans="1:4" x14ac:dyDescent="0.25">
      <c r="A2165" t="s">
        <v>50</v>
      </c>
      <c r="B2165" t="s">
        <v>29</v>
      </c>
      <c r="C2165" s="37">
        <v>1733</v>
      </c>
      <c r="D2165" s="38">
        <v>2010</v>
      </c>
    </row>
    <row r="2166" spans="1:4" x14ac:dyDescent="0.25">
      <c r="A2166" t="s">
        <v>50</v>
      </c>
      <c r="B2166" t="s">
        <v>30</v>
      </c>
      <c r="C2166" s="37">
        <v>5529</v>
      </c>
      <c r="D2166" s="38">
        <v>2010</v>
      </c>
    </row>
    <row r="2167" spans="1:4" x14ac:dyDescent="0.25">
      <c r="A2167" t="s">
        <v>50</v>
      </c>
      <c r="B2167" t="s">
        <v>31</v>
      </c>
      <c r="C2167" s="37">
        <v>1504</v>
      </c>
      <c r="D2167" s="38">
        <v>2010</v>
      </c>
    </row>
    <row r="2168" spans="1:4" x14ac:dyDescent="0.25">
      <c r="A2168" t="s">
        <v>50</v>
      </c>
      <c r="B2168" t="s">
        <v>32</v>
      </c>
      <c r="C2168" s="37">
        <v>9029</v>
      </c>
      <c r="D2168" s="38">
        <v>2010</v>
      </c>
    </row>
    <row r="2169" spans="1:4" x14ac:dyDescent="0.25">
      <c r="A2169" t="s">
        <v>50</v>
      </c>
      <c r="B2169" t="s">
        <v>33</v>
      </c>
      <c r="C2169" s="37">
        <v>4342</v>
      </c>
      <c r="D2169" s="38">
        <v>2010</v>
      </c>
    </row>
    <row r="2170" spans="1:4" x14ac:dyDescent="0.25">
      <c r="A2170" t="s">
        <v>50</v>
      </c>
      <c r="B2170" t="s">
        <v>34</v>
      </c>
      <c r="C2170" s="37">
        <v>290</v>
      </c>
      <c r="D2170" s="38">
        <v>2010</v>
      </c>
    </row>
    <row r="2171" spans="1:4" x14ac:dyDescent="0.25">
      <c r="A2171" t="s">
        <v>50</v>
      </c>
      <c r="B2171" t="s">
        <v>35</v>
      </c>
      <c r="C2171" s="37">
        <v>187</v>
      </c>
      <c r="D2171" s="38">
        <v>2010</v>
      </c>
    </row>
    <row r="2172" spans="1:4" x14ac:dyDescent="0.25">
      <c r="A2172" t="s">
        <v>50</v>
      </c>
      <c r="B2172" t="s">
        <v>36</v>
      </c>
      <c r="C2172" s="37">
        <v>2433</v>
      </c>
      <c r="D2172" s="38">
        <v>2010</v>
      </c>
    </row>
    <row r="2173" spans="1:4" x14ac:dyDescent="0.25">
      <c r="A2173" t="s">
        <v>50</v>
      </c>
      <c r="B2173" t="s">
        <v>37</v>
      </c>
      <c r="C2173" s="37">
        <v>197</v>
      </c>
      <c r="D2173" s="38">
        <v>2010</v>
      </c>
    </row>
    <row r="2174" spans="1:4" x14ac:dyDescent="0.25">
      <c r="A2174" t="s">
        <v>50</v>
      </c>
      <c r="B2174" t="s">
        <v>38</v>
      </c>
      <c r="C2174" s="37">
        <v>2230</v>
      </c>
      <c r="D2174" s="38">
        <v>2010</v>
      </c>
    </row>
    <row r="2175" spans="1:4" x14ac:dyDescent="0.25">
      <c r="A2175" t="s">
        <v>50</v>
      </c>
      <c r="B2175" t="s">
        <v>39</v>
      </c>
      <c r="C2175" s="37">
        <v>621</v>
      </c>
      <c r="D2175" s="38">
        <v>2010</v>
      </c>
    </row>
    <row r="2176" spans="1:4" x14ac:dyDescent="0.25">
      <c r="A2176" t="s">
        <v>50</v>
      </c>
      <c r="B2176" t="s">
        <v>40</v>
      </c>
      <c r="C2176" s="37">
        <v>4800</v>
      </c>
      <c r="D2176" s="38">
        <v>2010</v>
      </c>
    </row>
    <row r="2177" spans="1:4" x14ac:dyDescent="0.25">
      <c r="A2177" t="s">
        <v>50</v>
      </c>
      <c r="B2177" t="s">
        <v>41</v>
      </c>
      <c r="C2177" s="37">
        <v>7102</v>
      </c>
      <c r="D2177" s="38">
        <v>2010</v>
      </c>
    </row>
    <row r="2178" spans="1:4" x14ac:dyDescent="0.25">
      <c r="A2178" t="s">
        <v>50</v>
      </c>
      <c r="B2178" t="s">
        <v>42</v>
      </c>
      <c r="C2178" s="37">
        <v>0</v>
      </c>
      <c r="D2178" s="38">
        <v>2010</v>
      </c>
    </row>
    <row r="2179" spans="1:4" x14ac:dyDescent="0.25">
      <c r="A2179" t="s">
        <v>50</v>
      </c>
      <c r="B2179" t="s">
        <v>43</v>
      </c>
      <c r="C2179" s="37">
        <v>4462</v>
      </c>
      <c r="D2179" s="38">
        <v>2010</v>
      </c>
    </row>
    <row r="2180" spans="1:4" x14ac:dyDescent="0.25">
      <c r="A2180" t="s">
        <v>50</v>
      </c>
      <c r="B2180" t="s">
        <v>44</v>
      </c>
      <c r="C2180" s="37">
        <v>669</v>
      </c>
      <c r="D2180" s="38">
        <v>2010</v>
      </c>
    </row>
    <row r="2181" spans="1:4" x14ac:dyDescent="0.25">
      <c r="A2181" t="s">
        <v>50</v>
      </c>
      <c r="B2181" t="s">
        <v>45</v>
      </c>
      <c r="C2181" s="37">
        <v>430</v>
      </c>
      <c r="D2181" s="38">
        <v>2010</v>
      </c>
    </row>
    <row r="2182" spans="1:4" x14ac:dyDescent="0.25">
      <c r="A2182" t="s">
        <v>50</v>
      </c>
      <c r="B2182" t="s">
        <v>46</v>
      </c>
      <c r="C2182" s="37">
        <v>2562</v>
      </c>
      <c r="D2182" s="38">
        <v>2010</v>
      </c>
    </row>
    <row r="2183" spans="1:4" x14ac:dyDescent="0.25">
      <c r="A2183" t="s">
        <v>50</v>
      </c>
      <c r="B2183" t="s">
        <v>47</v>
      </c>
      <c r="C2183" s="37">
        <v>805</v>
      </c>
      <c r="D2183" s="38">
        <v>2010</v>
      </c>
    </row>
    <row r="2184" spans="1:4" x14ac:dyDescent="0.25">
      <c r="A2184" t="s">
        <v>50</v>
      </c>
      <c r="B2184" t="s">
        <v>48</v>
      </c>
      <c r="C2184" s="37">
        <v>4765</v>
      </c>
      <c r="D2184" s="38">
        <v>2010</v>
      </c>
    </row>
    <row r="2185" spans="1:4" x14ac:dyDescent="0.25">
      <c r="A2185" t="s">
        <v>50</v>
      </c>
      <c r="B2185" t="s">
        <v>49</v>
      </c>
      <c r="C2185" s="37">
        <v>63</v>
      </c>
      <c r="D2185" s="38">
        <v>2010</v>
      </c>
    </row>
    <row r="2186" spans="1:4" x14ac:dyDescent="0.25">
      <c r="A2186" t="s">
        <v>50</v>
      </c>
      <c r="B2186" t="s">
        <v>50</v>
      </c>
      <c r="C2186" s="37" t="s">
        <v>60</v>
      </c>
      <c r="D2186" s="38">
        <v>2010</v>
      </c>
    </row>
    <row r="2187" spans="1:4" x14ac:dyDescent="0.25">
      <c r="A2187" t="s">
        <v>50</v>
      </c>
      <c r="B2187" t="s">
        <v>51</v>
      </c>
      <c r="C2187" s="37">
        <v>8701</v>
      </c>
      <c r="D2187" s="38">
        <v>2010</v>
      </c>
    </row>
    <row r="2188" spans="1:4" x14ac:dyDescent="0.25">
      <c r="A2188" t="s">
        <v>50</v>
      </c>
      <c r="B2188" t="s">
        <v>52</v>
      </c>
      <c r="C2188" s="37">
        <v>2062</v>
      </c>
      <c r="D2188" s="38">
        <v>2010</v>
      </c>
    </row>
    <row r="2189" spans="1:4" x14ac:dyDescent="0.25">
      <c r="A2189" t="s">
        <v>50</v>
      </c>
      <c r="B2189" t="s">
        <v>53</v>
      </c>
      <c r="C2189" s="37">
        <v>0</v>
      </c>
      <c r="D2189" s="38">
        <v>2010</v>
      </c>
    </row>
    <row r="2190" spans="1:4" x14ac:dyDescent="0.25">
      <c r="A2190" t="s">
        <v>50</v>
      </c>
      <c r="B2190" t="s">
        <v>54</v>
      </c>
      <c r="C2190" s="37">
        <v>8650</v>
      </c>
      <c r="D2190" s="38">
        <v>2010</v>
      </c>
    </row>
    <row r="2191" spans="1:4" x14ac:dyDescent="0.25">
      <c r="A2191" t="s">
        <v>50</v>
      </c>
      <c r="B2191" t="s">
        <v>55</v>
      </c>
      <c r="C2191" s="37">
        <v>1412</v>
      </c>
      <c r="D2191" s="38">
        <v>2010</v>
      </c>
    </row>
    <row r="2192" spans="1:4" x14ac:dyDescent="0.25">
      <c r="A2192" t="s">
        <v>50</v>
      </c>
      <c r="B2192" t="s">
        <v>56</v>
      </c>
      <c r="C2192" s="37">
        <v>2201</v>
      </c>
      <c r="D2192" s="38">
        <v>2010</v>
      </c>
    </row>
    <row r="2193" spans="1:4" x14ac:dyDescent="0.25">
      <c r="A2193" t="s">
        <v>50</v>
      </c>
      <c r="B2193" t="s">
        <v>57</v>
      </c>
      <c r="C2193" s="37">
        <v>2831</v>
      </c>
      <c r="D2193" s="38">
        <v>2010</v>
      </c>
    </row>
    <row r="2194" spans="1:4" x14ac:dyDescent="0.25">
      <c r="A2194" t="s">
        <v>50</v>
      </c>
      <c r="B2194" t="s">
        <v>58</v>
      </c>
      <c r="C2194" s="37">
        <v>0</v>
      </c>
      <c r="D2194" s="38">
        <v>2010</v>
      </c>
    </row>
    <row r="2195" spans="1:4" x14ac:dyDescent="0.25">
      <c r="A2195" t="s">
        <v>51</v>
      </c>
      <c r="B2195" t="s">
        <v>8</v>
      </c>
      <c r="C2195" s="37">
        <v>8636</v>
      </c>
      <c r="D2195" s="38">
        <v>2010</v>
      </c>
    </row>
    <row r="2196" spans="1:4" x14ac:dyDescent="0.25">
      <c r="A2196" t="s">
        <v>51</v>
      </c>
      <c r="B2196" t="s">
        <v>9</v>
      </c>
      <c r="C2196" s="37">
        <v>11613</v>
      </c>
      <c r="D2196" s="38">
        <v>2010</v>
      </c>
    </row>
    <row r="2197" spans="1:4" x14ac:dyDescent="0.25">
      <c r="A2197" t="s">
        <v>51</v>
      </c>
      <c r="B2197" t="s">
        <v>10</v>
      </c>
      <c r="C2197" s="37">
        <v>16521</v>
      </c>
      <c r="D2197" s="38">
        <v>2010</v>
      </c>
    </row>
    <row r="2198" spans="1:4" x14ac:dyDescent="0.25">
      <c r="A2198" t="s">
        <v>51</v>
      </c>
      <c r="B2198" t="s">
        <v>11</v>
      </c>
      <c r="C2198" s="37">
        <v>15251</v>
      </c>
      <c r="D2198" s="38">
        <v>2010</v>
      </c>
    </row>
    <row r="2199" spans="1:4" x14ac:dyDescent="0.25">
      <c r="A2199" t="s">
        <v>51</v>
      </c>
      <c r="B2199" t="s">
        <v>12</v>
      </c>
      <c r="C2199" s="37">
        <v>68959</v>
      </c>
      <c r="D2199" s="38">
        <v>2010</v>
      </c>
    </row>
    <row r="2200" spans="1:4" x14ac:dyDescent="0.25">
      <c r="A2200" t="s">
        <v>51</v>
      </c>
      <c r="B2200" t="s">
        <v>13</v>
      </c>
      <c r="C2200" s="37">
        <v>16361</v>
      </c>
      <c r="D2200" s="38">
        <v>2010</v>
      </c>
    </row>
    <row r="2201" spans="1:4" x14ac:dyDescent="0.25">
      <c r="A2201" t="s">
        <v>51</v>
      </c>
      <c r="B2201" t="s">
        <v>14</v>
      </c>
      <c r="C2201" s="37">
        <v>924</v>
      </c>
      <c r="D2201" s="38">
        <v>2010</v>
      </c>
    </row>
    <row r="2202" spans="1:4" x14ac:dyDescent="0.25">
      <c r="A2202" t="s">
        <v>51</v>
      </c>
      <c r="B2202" t="s">
        <v>15</v>
      </c>
      <c r="C2202" s="37">
        <v>704</v>
      </c>
      <c r="D2202" s="38">
        <v>2010</v>
      </c>
    </row>
    <row r="2203" spans="1:4" x14ac:dyDescent="0.25">
      <c r="A2203" t="s">
        <v>51</v>
      </c>
      <c r="B2203" t="s">
        <v>16</v>
      </c>
      <c r="C2203" s="37">
        <v>460</v>
      </c>
      <c r="D2203" s="38">
        <v>2010</v>
      </c>
    </row>
    <row r="2204" spans="1:4" x14ac:dyDescent="0.25">
      <c r="A2204" t="s">
        <v>51</v>
      </c>
      <c r="B2204" t="s">
        <v>17</v>
      </c>
      <c r="C2204" s="37">
        <v>26668</v>
      </c>
      <c r="D2204" s="38">
        <v>2010</v>
      </c>
    </row>
    <row r="2205" spans="1:4" x14ac:dyDescent="0.25">
      <c r="A2205" t="s">
        <v>51</v>
      </c>
      <c r="B2205" t="s">
        <v>18</v>
      </c>
      <c r="C2205" s="37">
        <v>16671</v>
      </c>
      <c r="D2205" s="38">
        <v>2010</v>
      </c>
    </row>
    <row r="2206" spans="1:4" x14ac:dyDescent="0.25">
      <c r="A2206" t="s">
        <v>51</v>
      </c>
      <c r="B2206" t="s">
        <v>19</v>
      </c>
      <c r="C2206" s="37">
        <v>3718</v>
      </c>
      <c r="D2206" s="38">
        <v>2010</v>
      </c>
    </row>
    <row r="2207" spans="1:4" x14ac:dyDescent="0.25">
      <c r="A2207" t="s">
        <v>51</v>
      </c>
      <c r="B2207" t="s">
        <v>20</v>
      </c>
      <c r="C2207" s="37">
        <v>2033</v>
      </c>
      <c r="D2207" s="38">
        <v>2010</v>
      </c>
    </row>
    <row r="2208" spans="1:4" x14ac:dyDescent="0.25">
      <c r="A2208" t="s">
        <v>51</v>
      </c>
      <c r="B2208" t="s">
        <v>21</v>
      </c>
      <c r="C2208" s="37">
        <v>20169</v>
      </c>
      <c r="D2208" s="38">
        <v>2010</v>
      </c>
    </row>
    <row r="2209" spans="1:4" x14ac:dyDescent="0.25">
      <c r="A2209" t="s">
        <v>51</v>
      </c>
      <c r="B2209" t="s">
        <v>22</v>
      </c>
      <c r="C2209" s="37">
        <v>6985</v>
      </c>
      <c r="D2209" s="38">
        <v>2010</v>
      </c>
    </row>
    <row r="2210" spans="1:4" x14ac:dyDescent="0.25">
      <c r="A2210" t="s">
        <v>51</v>
      </c>
      <c r="B2210" t="s">
        <v>23</v>
      </c>
      <c r="C2210" s="37">
        <v>3946</v>
      </c>
      <c r="D2210" s="38">
        <v>2010</v>
      </c>
    </row>
    <row r="2211" spans="1:4" x14ac:dyDescent="0.25">
      <c r="A2211" t="s">
        <v>51</v>
      </c>
      <c r="B2211" t="s">
        <v>24</v>
      </c>
      <c r="C2211" s="37">
        <v>11598</v>
      </c>
      <c r="D2211" s="38">
        <v>2010</v>
      </c>
    </row>
    <row r="2212" spans="1:4" x14ac:dyDescent="0.25">
      <c r="A2212" t="s">
        <v>51</v>
      </c>
      <c r="B2212" t="s">
        <v>25</v>
      </c>
      <c r="C2212" s="37">
        <v>5153</v>
      </c>
      <c r="D2212" s="38">
        <v>2010</v>
      </c>
    </row>
    <row r="2213" spans="1:4" x14ac:dyDescent="0.25">
      <c r="A2213" t="s">
        <v>51</v>
      </c>
      <c r="B2213" t="s">
        <v>26</v>
      </c>
      <c r="C2213" s="37">
        <v>31149</v>
      </c>
      <c r="D2213" s="38">
        <v>2010</v>
      </c>
    </row>
    <row r="2214" spans="1:4" x14ac:dyDescent="0.25">
      <c r="A2214" t="s">
        <v>51</v>
      </c>
      <c r="B2214" t="s">
        <v>27</v>
      </c>
      <c r="C2214" s="37">
        <v>1318</v>
      </c>
      <c r="D2214" s="38">
        <v>2010</v>
      </c>
    </row>
    <row r="2215" spans="1:4" x14ac:dyDescent="0.25">
      <c r="A2215" t="s">
        <v>51</v>
      </c>
      <c r="B2215" t="s">
        <v>28</v>
      </c>
      <c r="C2215" s="37">
        <v>4724</v>
      </c>
      <c r="D2215" s="38">
        <v>2010</v>
      </c>
    </row>
    <row r="2216" spans="1:4" x14ac:dyDescent="0.25">
      <c r="A2216" t="s">
        <v>51</v>
      </c>
      <c r="B2216" t="s">
        <v>29</v>
      </c>
      <c r="C2216" s="37">
        <v>7139</v>
      </c>
      <c r="D2216" s="38">
        <v>2010</v>
      </c>
    </row>
    <row r="2217" spans="1:4" x14ac:dyDescent="0.25">
      <c r="A2217" t="s">
        <v>51</v>
      </c>
      <c r="B2217" t="s">
        <v>30</v>
      </c>
      <c r="C2217" s="37">
        <v>13775</v>
      </c>
      <c r="D2217" s="38">
        <v>2010</v>
      </c>
    </row>
    <row r="2218" spans="1:4" x14ac:dyDescent="0.25">
      <c r="A2218" t="s">
        <v>51</v>
      </c>
      <c r="B2218" t="s">
        <v>31</v>
      </c>
      <c r="C2218" s="37">
        <v>6088</v>
      </c>
      <c r="D2218" s="38">
        <v>2010</v>
      </c>
    </row>
    <row r="2219" spans="1:4" x14ac:dyDescent="0.25">
      <c r="A2219" t="s">
        <v>51</v>
      </c>
      <c r="B2219" t="s">
        <v>32</v>
      </c>
      <c r="C2219" s="37">
        <v>7773</v>
      </c>
      <c r="D2219" s="38">
        <v>2010</v>
      </c>
    </row>
    <row r="2220" spans="1:4" x14ac:dyDescent="0.25">
      <c r="A2220" t="s">
        <v>51</v>
      </c>
      <c r="B2220" t="s">
        <v>33</v>
      </c>
      <c r="C2220" s="37">
        <v>12061</v>
      </c>
      <c r="D2220" s="38">
        <v>2010</v>
      </c>
    </row>
    <row r="2221" spans="1:4" x14ac:dyDescent="0.25">
      <c r="A2221" t="s">
        <v>51</v>
      </c>
      <c r="B2221" t="s">
        <v>34</v>
      </c>
      <c r="C2221" s="37">
        <v>1027</v>
      </c>
      <c r="D2221" s="38">
        <v>2010</v>
      </c>
    </row>
    <row r="2222" spans="1:4" x14ac:dyDescent="0.25">
      <c r="A2222" t="s">
        <v>51</v>
      </c>
      <c r="B2222" t="s">
        <v>35</v>
      </c>
      <c r="C2222" s="37">
        <v>4893</v>
      </c>
      <c r="D2222" s="38">
        <v>2010</v>
      </c>
    </row>
    <row r="2223" spans="1:4" x14ac:dyDescent="0.25">
      <c r="A2223" t="s">
        <v>51</v>
      </c>
      <c r="B2223" t="s">
        <v>36</v>
      </c>
      <c r="C2223" s="37">
        <v>8324</v>
      </c>
      <c r="D2223" s="38">
        <v>2010</v>
      </c>
    </row>
    <row r="2224" spans="1:4" x14ac:dyDescent="0.25">
      <c r="A2224" t="s">
        <v>51</v>
      </c>
      <c r="B2224" t="s">
        <v>37</v>
      </c>
      <c r="C2224" s="37">
        <v>1067</v>
      </c>
      <c r="D2224" s="38">
        <v>2010</v>
      </c>
    </row>
    <row r="2225" spans="1:4" x14ac:dyDescent="0.25">
      <c r="A2225" t="s">
        <v>51</v>
      </c>
      <c r="B2225" t="s">
        <v>38</v>
      </c>
      <c r="C2225" s="37">
        <v>7058</v>
      </c>
      <c r="D2225" s="38">
        <v>2010</v>
      </c>
    </row>
    <row r="2226" spans="1:4" x14ac:dyDescent="0.25">
      <c r="A2226" t="s">
        <v>51</v>
      </c>
      <c r="B2226" t="s">
        <v>39</v>
      </c>
      <c r="C2226" s="37">
        <v>11752</v>
      </c>
      <c r="D2226" s="38">
        <v>2010</v>
      </c>
    </row>
    <row r="2227" spans="1:4" x14ac:dyDescent="0.25">
      <c r="A2227" t="s">
        <v>51</v>
      </c>
      <c r="B2227" t="s">
        <v>40</v>
      </c>
      <c r="C2227" s="37">
        <v>16624</v>
      </c>
      <c r="D2227" s="38">
        <v>2010</v>
      </c>
    </row>
    <row r="2228" spans="1:4" x14ac:dyDescent="0.25">
      <c r="A2228" t="s">
        <v>51</v>
      </c>
      <c r="B2228" t="s">
        <v>41</v>
      </c>
      <c r="C2228" s="37">
        <v>12183</v>
      </c>
      <c r="D2228" s="38">
        <v>2010</v>
      </c>
    </row>
    <row r="2229" spans="1:4" x14ac:dyDescent="0.25">
      <c r="A2229" t="s">
        <v>51</v>
      </c>
      <c r="B2229" t="s">
        <v>42</v>
      </c>
      <c r="C2229" s="37">
        <v>2452</v>
      </c>
      <c r="D2229" s="38">
        <v>2010</v>
      </c>
    </row>
    <row r="2230" spans="1:4" x14ac:dyDescent="0.25">
      <c r="A2230" t="s">
        <v>51</v>
      </c>
      <c r="B2230" t="s">
        <v>43</v>
      </c>
      <c r="C2230" s="37">
        <v>8317</v>
      </c>
      <c r="D2230" s="38">
        <v>2010</v>
      </c>
    </row>
    <row r="2231" spans="1:4" x14ac:dyDescent="0.25">
      <c r="A2231" t="s">
        <v>51</v>
      </c>
      <c r="B2231" t="s">
        <v>44</v>
      </c>
      <c r="C2231" s="37">
        <v>22969</v>
      </c>
      <c r="D2231" s="38">
        <v>2010</v>
      </c>
    </row>
    <row r="2232" spans="1:4" x14ac:dyDescent="0.25">
      <c r="A2232" t="s">
        <v>51</v>
      </c>
      <c r="B2232" t="s">
        <v>45</v>
      </c>
      <c r="C2232" s="37">
        <v>4373</v>
      </c>
      <c r="D2232" s="38">
        <v>2010</v>
      </c>
    </row>
    <row r="2233" spans="1:4" x14ac:dyDescent="0.25">
      <c r="A2233" t="s">
        <v>51</v>
      </c>
      <c r="B2233" t="s">
        <v>46</v>
      </c>
      <c r="C2233" s="37">
        <v>7161</v>
      </c>
      <c r="D2233" s="38">
        <v>2010</v>
      </c>
    </row>
    <row r="2234" spans="1:4" x14ac:dyDescent="0.25">
      <c r="A2234" t="s">
        <v>51</v>
      </c>
      <c r="B2234" t="s">
        <v>47</v>
      </c>
      <c r="C2234" s="37">
        <v>975</v>
      </c>
      <c r="D2234" s="38">
        <v>2010</v>
      </c>
    </row>
    <row r="2235" spans="1:4" x14ac:dyDescent="0.25">
      <c r="A2235" t="s">
        <v>51</v>
      </c>
      <c r="B2235" t="s">
        <v>48</v>
      </c>
      <c r="C2235" s="37">
        <v>5249</v>
      </c>
      <c r="D2235" s="38">
        <v>2010</v>
      </c>
    </row>
    <row r="2236" spans="1:4" x14ac:dyDescent="0.25">
      <c r="A2236" t="s">
        <v>51</v>
      </c>
      <c r="B2236" t="s">
        <v>49</v>
      </c>
      <c r="C2236" s="37">
        <v>1936</v>
      </c>
      <c r="D2236" s="38">
        <v>2010</v>
      </c>
    </row>
    <row r="2237" spans="1:4" x14ac:dyDescent="0.25">
      <c r="A2237" t="s">
        <v>51</v>
      </c>
      <c r="B2237" t="s">
        <v>50</v>
      </c>
      <c r="C2237" s="37">
        <v>13044</v>
      </c>
      <c r="D2237" s="38">
        <v>2010</v>
      </c>
    </row>
    <row r="2238" spans="1:4" x14ac:dyDescent="0.25">
      <c r="A2238" t="s">
        <v>51</v>
      </c>
      <c r="B2238" t="s">
        <v>51</v>
      </c>
      <c r="C2238" s="37" t="s">
        <v>60</v>
      </c>
      <c r="D2238" s="38">
        <v>2010</v>
      </c>
    </row>
    <row r="2239" spans="1:4" x14ac:dyDescent="0.25">
      <c r="A2239" t="s">
        <v>51</v>
      </c>
      <c r="B2239" t="s">
        <v>52</v>
      </c>
      <c r="C2239" s="37">
        <v>4123</v>
      </c>
      <c r="D2239" s="38">
        <v>2010</v>
      </c>
    </row>
    <row r="2240" spans="1:4" x14ac:dyDescent="0.25">
      <c r="A2240" t="s">
        <v>51</v>
      </c>
      <c r="B2240" t="s">
        <v>53</v>
      </c>
      <c r="C2240" s="37">
        <v>52</v>
      </c>
      <c r="D2240" s="38">
        <v>2010</v>
      </c>
    </row>
    <row r="2241" spans="1:4" x14ac:dyDescent="0.25">
      <c r="A2241" t="s">
        <v>51</v>
      </c>
      <c r="B2241" t="s">
        <v>54</v>
      </c>
      <c r="C2241" s="37">
        <v>13713</v>
      </c>
      <c r="D2241" s="38">
        <v>2010</v>
      </c>
    </row>
    <row r="2242" spans="1:4" x14ac:dyDescent="0.25">
      <c r="A2242" t="s">
        <v>51</v>
      </c>
      <c r="B2242" t="s">
        <v>55</v>
      </c>
      <c r="C2242" s="37">
        <v>8847</v>
      </c>
      <c r="D2242" s="38">
        <v>2010</v>
      </c>
    </row>
    <row r="2243" spans="1:4" x14ac:dyDescent="0.25">
      <c r="A2243" t="s">
        <v>51</v>
      </c>
      <c r="B2243" t="s">
        <v>56</v>
      </c>
      <c r="C2243" s="37">
        <v>2221</v>
      </c>
      <c r="D2243" s="38">
        <v>2010</v>
      </c>
    </row>
    <row r="2244" spans="1:4" x14ac:dyDescent="0.25">
      <c r="A2244" t="s">
        <v>51</v>
      </c>
      <c r="B2244" t="s">
        <v>57</v>
      </c>
      <c r="C2244" s="37">
        <v>5927</v>
      </c>
      <c r="D2244" s="38">
        <v>2010</v>
      </c>
    </row>
    <row r="2245" spans="1:4" x14ac:dyDescent="0.25">
      <c r="A2245" t="s">
        <v>51</v>
      </c>
      <c r="B2245" t="s">
        <v>58</v>
      </c>
      <c r="C2245" s="37">
        <v>1874</v>
      </c>
      <c r="D2245" s="38">
        <v>2010</v>
      </c>
    </row>
    <row r="2246" spans="1:4" x14ac:dyDescent="0.25">
      <c r="A2246" t="s">
        <v>52</v>
      </c>
      <c r="B2246" t="s">
        <v>8</v>
      </c>
      <c r="C2246" s="37">
        <v>93</v>
      </c>
      <c r="D2246" s="38">
        <v>2010</v>
      </c>
    </row>
    <row r="2247" spans="1:4" x14ac:dyDescent="0.25">
      <c r="A2247" t="s">
        <v>52</v>
      </c>
      <c r="B2247" t="s">
        <v>9</v>
      </c>
      <c r="C2247" s="37">
        <v>1798</v>
      </c>
      <c r="D2247" s="38">
        <v>2010</v>
      </c>
    </row>
    <row r="2248" spans="1:4" x14ac:dyDescent="0.25">
      <c r="A2248" t="s">
        <v>52</v>
      </c>
      <c r="B2248" t="s">
        <v>10</v>
      </c>
      <c r="C2248" s="37">
        <v>8147</v>
      </c>
      <c r="D2248" s="38">
        <v>2010</v>
      </c>
    </row>
    <row r="2249" spans="1:4" x14ac:dyDescent="0.25">
      <c r="A2249" t="s">
        <v>52</v>
      </c>
      <c r="B2249" t="s">
        <v>11</v>
      </c>
      <c r="C2249" s="37">
        <v>316</v>
      </c>
      <c r="D2249" s="38">
        <v>2010</v>
      </c>
    </row>
    <row r="2250" spans="1:4" x14ac:dyDescent="0.25">
      <c r="A2250" t="s">
        <v>52</v>
      </c>
      <c r="B2250" t="s">
        <v>12</v>
      </c>
      <c r="C2250" s="37">
        <v>12187</v>
      </c>
      <c r="D2250" s="38">
        <v>2010</v>
      </c>
    </row>
    <row r="2251" spans="1:4" x14ac:dyDescent="0.25">
      <c r="A2251" t="s">
        <v>52</v>
      </c>
      <c r="B2251" t="s">
        <v>13</v>
      </c>
      <c r="C2251" s="37">
        <v>3987</v>
      </c>
      <c r="D2251" s="38">
        <v>2010</v>
      </c>
    </row>
    <row r="2252" spans="1:4" x14ac:dyDescent="0.25">
      <c r="A2252" t="s">
        <v>52</v>
      </c>
      <c r="B2252" t="s">
        <v>14</v>
      </c>
      <c r="C2252" s="37">
        <v>119</v>
      </c>
      <c r="D2252" s="38">
        <v>2010</v>
      </c>
    </row>
    <row r="2253" spans="1:4" x14ac:dyDescent="0.25">
      <c r="A2253" t="s">
        <v>52</v>
      </c>
      <c r="B2253" t="s">
        <v>15</v>
      </c>
      <c r="C2253" s="37">
        <v>0</v>
      </c>
      <c r="D2253" s="38">
        <v>2010</v>
      </c>
    </row>
    <row r="2254" spans="1:4" x14ac:dyDescent="0.25">
      <c r="A2254" t="s">
        <v>52</v>
      </c>
      <c r="B2254" t="s">
        <v>16</v>
      </c>
      <c r="C2254" s="37">
        <v>138</v>
      </c>
      <c r="D2254" s="38">
        <v>2010</v>
      </c>
    </row>
    <row r="2255" spans="1:4" x14ac:dyDescent="0.25">
      <c r="A2255" t="s">
        <v>52</v>
      </c>
      <c r="B2255" t="s">
        <v>17</v>
      </c>
      <c r="C2255" s="37">
        <v>2097</v>
      </c>
      <c r="D2255" s="38">
        <v>2010</v>
      </c>
    </row>
    <row r="2256" spans="1:4" x14ac:dyDescent="0.25">
      <c r="A2256" t="s">
        <v>52</v>
      </c>
      <c r="B2256" t="s">
        <v>18</v>
      </c>
      <c r="C2256" s="37">
        <v>966</v>
      </c>
      <c r="D2256" s="38">
        <v>2010</v>
      </c>
    </row>
    <row r="2257" spans="1:4" x14ac:dyDescent="0.25">
      <c r="A2257" t="s">
        <v>52</v>
      </c>
      <c r="B2257" t="s">
        <v>19</v>
      </c>
      <c r="C2257" s="37">
        <v>932</v>
      </c>
      <c r="D2257" s="38">
        <v>2010</v>
      </c>
    </row>
    <row r="2258" spans="1:4" x14ac:dyDescent="0.25">
      <c r="A2258" t="s">
        <v>52</v>
      </c>
      <c r="B2258" t="s">
        <v>20</v>
      </c>
      <c r="C2258" s="37">
        <v>7692</v>
      </c>
      <c r="D2258" s="38">
        <v>2010</v>
      </c>
    </row>
    <row r="2259" spans="1:4" x14ac:dyDescent="0.25">
      <c r="A2259" t="s">
        <v>52</v>
      </c>
      <c r="B2259" t="s">
        <v>21</v>
      </c>
      <c r="C2259" s="37">
        <v>1831</v>
      </c>
      <c r="D2259" s="38">
        <v>2010</v>
      </c>
    </row>
    <row r="2260" spans="1:4" x14ac:dyDescent="0.25">
      <c r="A2260" t="s">
        <v>52</v>
      </c>
      <c r="B2260" t="s">
        <v>22</v>
      </c>
      <c r="C2260" s="37">
        <v>517</v>
      </c>
      <c r="D2260" s="38">
        <v>2010</v>
      </c>
    </row>
    <row r="2261" spans="1:4" x14ac:dyDescent="0.25">
      <c r="A2261" t="s">
        <v>52</v>
      </c>
      <c r="B2261" t="s">
        <v>23</v>
      </c>
      <c r="C2261" s="37">
        <v>483</v>
      </c>
      <c r="D2261" s="38">
        <v>2010</v>
      </c>
    </row>
    <row r="2262" spans="1:4" x14ac:dyDescent="0.25">
      <c r="A2262" t="s">
        <v>52</v>
      </c>
      <c r="B2262" t="s">
        <v>24</v>
      </c>
      <c r="C2262" s="37">
        <v>299</v>
      </c>
      <c r="D2262" s="38">
        <v>2010</v>
      </c>
    </row>
    <row r="2263" spans="1:4" x14ac:dyDescent="0.25">
      <c r="A2263" t="s">
        <v>52</v>
      </c>
      <c r="B2263" t="s">
        <v>25</v>
      </c>
      <c r="C2263" s="37">
        <v>235</v>
      </c>
      <c r="D2263" s="38">
        <v>2010</v>
      </c>
    </row>
    <row r="2264" spans="1:4" x14ac:dyDescent="0.25">
      <c r="A2264" t="s">
        <v>52</v>
      </c>
      <c r="B2264" t="s">
        <v>26</v>
      </c>
      <c r="C2264" s="37">
        <v>46</v>
      </c>
      <c r="D2264" s="38">
        <v>2010</v>
      </c>
    </row>
    <row r="2265" spans="1:4" x14ac:dyDescent="0.25">
      <c r="A2265" t="s">
        <v>52</v>
      </c>
      <c r="B2265" t="s">
        <v>27</v>
      </c>
      <c r="C2265" s="37">
        <v>148</v>
      </c>
      <c r="D2265" s="38">
        <v>2010</v>
      </c>
    </row>
    <row r="2266" spans="1:4" x14ac:dyDescent="0.25">
      <c r="A2266" t="s">
        <v>52</v>
      </c>
      <c r="B2266" t="s">
        <v>28</v>
      </c>
      <c r="C2266" s="37">
        <v>426</v>
      </c>
      <c r="D2266" s="38">
        <v>2010</v>
      </c>
    </row>
    <row r="2267" spans="1:4" x14ac:dyDescent="0.25">
      <c r="A2267" t="s">
        <v>52</v>
      </c>
      <c r="B2267" t="s">
        <v>29</v>
      </c>
      <c r="C2267" s="37">
        <v>246</v>
      </c>
      <c r="D2267" s="38">
        <v>2010</v>
      </c>
    </row>
    <row r="2268" spans="1:4" x14ac:dyDescent="0.25">
      <c r="A2268" t="s">
        <v>52</v>
      </c>
      <c r="B2268" t="s">
        <v>30</v>
      </c>
      <c r="C2268" s="37">
        <v>261</v>
      </c>
      <c r="D2268" s="38">
        <v>2010</v>
      </c>
    </row>
    <row r="2269" spans="1:4" x14ac:dyDescent="0.25">
      <c r="A2269" t="s">
        <v>52</v>
      </c>
      <c r="B2269" t="s">
        <v>31</v>
      </c>
      <c r="C2269" s="37">
        <v>914</v>
      </c>
      <c r="D2269" s="38">
        <v>2010</v>
      </c>
    </row>
    <row r="2270" spans="1:4" x14ac:dyDescent="0.25">
      <c r="A2270" t="s">
        <v>52</v>
      </c>
      <c r="B2270" t="s">
        <v>32</v>
      </c>
      <c r="C2270" s="37">
        <v>127</v>
      </c>
      <c r="D2270" s="38">
        <v>2010</v>
      </c>
    </row>
    <row r="2271" spans="1:4" x14ac:dyDescent="0.25">
      <c r="A2271" t="s">
        <v>52</v>
      </c>
      <c r="B2271" t="s">
        <v>33</v>
      </c>
      <c r="C2271" s="37">
        <v>1255</v>
      </c>
      <c r="D2271" s="38">
        <v>2010</v>
      </c>
    </row>
    <row r="2272" spans="1:4" x14ac:dyDescent="0.25">
      <c r="A2272" t="s">
        <v>52</v>
      </c>
      <c r="B2272" t="s">
        <v>34</v>
      </c>
      <c r="C2272" s="37">
        <v>1929</v>
      </c>
      <c r="D2272" s="38">
        <v>2010</v>
      </c>
    </row>
    <row r="2273" spans="1:4" x14ac:dyDescent="0.25">
      <c r="A2273" t="s">
        <v>52</v>
      </c>
      <c r="B2273" t="s">
        <v>35</v>
      </c>
      <c r="C2273" s="37">
        <v>118</v>
      </c>
      <c r="D2273" s="38">
        <v>2010</v>
      </c>
    </row>
    <row r="2274" spans="1:4" x14ac:dyDescent="0.25">
      <c r="A2274" t="s">
        <v>52</v>
      </c>
      <c r="B2274" t="s">
        <v>36</v>
      </c>
      <c r="C2274" s="37">
        <v>4549</v>
      </c>
      <c r="D2274" s="38">
        <v>2010</v>
      </c>
    </row>
    <row r="2275" spans="1:4" x14ac:dyDescent="0.25">
      <c r="A2275" t="s">
        <v>52</v>
      </c>
      <c r="B2275" t="s">
        <v>37</v>
      </c>
      <c r="C2275" s="37">
        <v>0</v>
      </c>
      <c r="D2275" s="38">
        <v>2010</v>
      </c>
    </row>
    <row r="2276" spans="1:4" x14ac:dyDescent="0.25">
      <c r="A2276" t="s">
        <v>52</v>
      </c>
      <c r="B2276" t="s">
        <v>38</v>
      </c>
      <c r="C2276" s="37">
        <v>247</v>
      </c>
      <c r="D2276" s="38">
        <v>2010</v>
      </c>
    </row>
    <row r="2277" spans="1:4" x14ac:dyDescent="0.25">
      <c r="A2277" t="s">
        <v>52</v>
      </c>
      <c r="B2277" t="s">
        <v>39</v>
      </c>
      <c r="C2277" s="37">
        <v>518</v>
      </c>
      <c r="D2277" s="38">
        <v>2010</v>
      </c>
    </row>
    <row r="2278" spans="1:4" x14ac:dyDescent="0.25">
      <c r="A2278" t="s">
        <v>52</v>
      </c>
      <c r="B2278" t="s">
        <v>40</v>
      </c>
      <c r="C2278" s="37">
        <v>1462</v>
      </c>
      <c r="D2278" s="38">
        <v>2010</v>
      </c>
    </row>
    <row r="2279" spans="1:4" x14ac:dyDescent="0.25">
      <c r="A2279" t="s">
        <v>52</v>
      </c>
      <c r="B2279" t="s">
        <v>41</v>
      </c>
      <c r="C2279" s="37">
        <v>1167</v>
      </c>
      <c r="D2279" s="38">
        <v>2010</v>
      </c>
    </row>
    <row r="2280" spans="1:4" x14ac:dyDescent="0.25">
      <c r="A2280" t="s">
        <v>52</v>
      </c>
      <c r="B2280" t="s">
        <v>42</v>
      </c>
      <c r="C2280" s="37">
        <v>0</v>
      </c>
      <c r="D2280" s="38">
        <v>2010</v>
      </c>
    </row>
    <row r="2281" spans="1:4" x14ac:dyDescent="0.25">
      <c r="A2281" t="s">
        <v>52</v>
      </c>
      <c r="B2281" t="s">
        <v>43</v>
      </c>
      <c r="C2281" s="37">
        <v>1527</v>
      </c>
      <c r="D2281" s="38">
        <v>2010</v>
      </c>
    </row>
    <row r="2282" spans="1:4" x14ac:dyDescent="0.25">
      <c r="A2282" t="s">
        <v>52</v>
      </c>
      <c r="B2282" t="s">
        <v>44</v>
      </c>
      <c r="C2282" s="37">
        <v>886</v>
      </c>
      <c r="D2282" s="38">
        <v>2010</v>
      </c>
    </row>
    <row r="2283" spans="1:4" x14ac:dyDescent="0.25">
      <c r="A2283" t="s">
        <v>52</v>
      </c>
      <c r="B2283" t="s">
        <v>45</v>
      </c>
      <c r="C2283" s="37">
        <v>2525</v>
      </c>
      <c r="D2283" s="38">
        <v>2010</v>
      </c>
    </row>
    <row r="2284" spans="1:4" x14ac:dyDescent="0.25">
      <c r="A2284" t="s">
        <v>52</v>
      </c>
      <c r="B2284" t="s">
        <v>46</v>
      </c>
      <c r="C2284" s="37">
        <v>557</v>
      </c>
      <c r="D2284" s="38">
        <v>2010</v>
      </c>
    </row>
    <row r="2285" spans="1:4" x14ac:dyDescent="0.25">
      <c r="A2285" t="s">
        <v>52</v>
      </c>
      <c r="B2285" t="s">
        <v>47</v>
      </c>
      <c r="C2285" s="37">
        <v>0</v>
      </c>
      <c r="D2285" s="38">
        <v>2010</v>
      </c>
    </row>
    <row r="2286" spans="1:4" x14ac:dyDescent="0.25">
      <c r="A2286" t="s">
        <v>52</v>
      </c>
      <c r="B2286" t="s">
        <v>48</v>
      </c>
      <c r="C2286" s="37">
        <v>838</v>
      </c>
      <c r="D2286" s="38">
        <v>2010</v>
      </c>
    </row>
    <row r="2287" spans="1:4" x14ac:dyDescent="0.25">
      <c r="A2287" t="s">
        <v>52</v>
      </c>
      <c r="B2287" t="s">
        <v>49</v>
      </c>
      <c r="C2287" s="37">
        <v>875</v>
      </c>
      <c r="D2287" s="38">
        <v>2010</v>
      </c>
    </row>
    <row r="2288" spans="1:4" x14ac:dyDescent="0.25">
      <c r="A2288" t="s">
        <v>52</v>
      </c>
      <c r="B2288" t="s">
        <v>50</v>
      </c>
      <c r="C2288" s="37">
        <v>459</v>
      </c>
      <c r="D2288" s="38">
        <v>2010</v>
      </c>
    </row>
    <row r="2289" spans="1:4" x14ac:dyDescent="0.25">
      <c r="A2289" t="s">
        <v>52</v>
      </c>
      <c r="B2289" t="s">
        <v>51</v>
      </c>
      <c r="C2289" s="37">
        <v>5305</v>
      </c>
      <c r="D2289" s="38">
        <v>2010</v>
      </c>
    </row>
    <row r="2290" spans="1:4" x14ac:dyDescent="0.25">
      <c r="A2290" t="s">
        <v>52</v>
      </c>
      <c r="B2290" t="s">
        <v>52</v>
      </c>
      <c r="C2290" s="37" t="s">
        <v>60</v>
      </c>
      <c r="D2290" s="38">
        <v>2010</v>
      </c>
    </row>
    <row r="2291" spans="1:4" x14ac:dyDescent="0.25">
      <c r="A2291" t="s">
        <v>52</v>
      </c>
      <c r="B2291" t="s">
        <v>53</v>
      </c>
      <c r="C2291" s="37">
        <v>297</v>
      </c>
      <c r="D2291" s="38">
        <v>2010</v>
      </c>
    </row>
    <row r="2292" spans="1:4" x14ac:dyDescent="0.25">
      <c r="A2292" t="s">
        <v>52</v>
      </c>
      <c r="B2292" t="s">
        <v>54</v>
      </c>
      <c r="C2292" s="37">
        <v>3005</v>
      </c>
      <c r="D2292" s="38">
        <v>2010</v>
      </c>
    </row>
    <row r="2293" spans="1:4" x14ac:dyDescent="0.25">
      <c r="A2293" t="s">
        <v>52</v>
      </c>
      <c r="B2293" t="s">
        <v>55</v>
      </c>
      <c r="C2293" s="37">
        <v>3792</v>
      </c>
      <c r="D2293" s="38">
        <v>2010</v>
      </c>
    </row>
    <row r="2294" spans="1:4" x14ac:dyDescent="0.25">
      <c r="A2294" t="s">
        <v>52</v>
      </c>
      <c r="B2294" t="s">
        <v>56</v>
      </c>
      <c r="C2294" s="37">
        <v>0</v>
      </c>
      <c r="D2294" s="38">
        <v>2010</v>
      </c>
    </row>
    <row r="2295" spans="1:4" x14ac:dyDescent="0.25">
      <c r="A2295" t="s">
        <v>52</v>
      </c>
      <c r="B2295" t="s">
        <v>57</v>
      </c>
      <c r="C2295" s="37">
        <v>338</v>
      </c>
      <c r="D2295" s="38">
        <v>2010</v>
      </c>
    </row>
    <row r="2296" spans="1:4" x14ac:dyDescent="0.25">
      <c r="A2296" t="s">
        <v>52</v>
      </c>
      <c r="B2296" t="s">
        <v>58</v>
      </c>
      <c r="C2296" s="37">
        <v>2126</v>
      </c>
      <c r="D2296" s="38">
        <v>2010</v>
      </c>
    </row>
    <row r="2297" spans="1:4" x14ac:dyDescent="0.25">
      <c r="A2297" t="s">
        <v>53</v>
      </c>
      <c r="B2297" t="s">
        <v>8</v>
      </c>
      <c r="C2297" s="37">
        <v>0</v>
      </c>
      <c r="D2297" s="38">
        <v>2010</v>
      </c>
    </row>
    <row r="2298" spans="1:4" x14ac:dyDescent="0.25">
      <c r="A2298" t="s">
        <v>53</v>
      </c>
      <c r="B2298" t="s">
        <v>9</v>
      </c>
      <c r="C2298" s="37">
        <v>184</v>
      </c>
      <c r="D2298" s="38">
        <v>2010</v>
      </c>
    </row>
    <row r="2299" spans="1:4" x14ac:dyDescent="0.25">
      <c r="A2299" t="s">
        <v>53</v>
      </c>
      <c r="B2299" t="s">
        <v>10</v>
      </c>
      <c r="C2299" s="37">
        <v>65</v>
      </c>
      <c r="D2299" s="38">
        <v>2010</v>
      </c>
    </row>
    <row r="2300" spans="1:4" x14ac:dyDescent="0.25">
      <c r="A2300" t="s">
        <v>53</v>
      </c>
      <c r="B2300" t="s">
        <v>11</v>
      </c>
      <c r="C2300" s="37">
        <v>0</v>
      </c>
      <c r="D2300" s="38">
        <v>2010</v>
      </c>
    </row>
    <row r="2301" spans="1:4" x14ac:dyDescent="0.25">
      <c r="A2301" t="s">
        <v>53</v>
      </c>
      <c r="B2301" t="s">
        <v>12</v>
      </c>
      <c r="C2301" s="37">
        <v>1001</v>
      </c>
      <c r="D2301" s="38">
        <v>2010</v>
      </c>
    </row>
    <row r="2302" spans="1:4" x14ac:dyDescent="0.25">
      <c r="A2302" t="s">
        <v>53</v>
      </c>
      <c r="B2302" t="s">
        <v>13</v>
      </c>
      <c r="C2302" s="37">
        <v>326</v>
      </c>
      <c r="D2302" s="38">
        <v>2010</v>
      </c>
    </row>
    <row r="2303" spans="1:4" x14ac:dyDescent="0.25">
      <c r="A2303" t="s">
        <v>53</v>
      </c>
      <c r="B2303" t="s">
        <v>14</v>
      </c>
      <c r="C2303" s="37">
        <v>1287</v>
      </c>
      <c r="D2303" s="38">
        <v>2010</v>
      </c>
    </row>
    <row r="2304" spans="1:4" x14ac:dyDescent="0.25">
      <c r="A2304" t="s">
        <v>53</v>
      </c>
      <c r="B2304" t="s">
        <v>15</v>
      </c>
      <c r="C2304" s="37">
        <v>87</v>
      </c>
      <c r="D2304" s="38">
        <v>2010</v>
      </c>
    </row>
    <row r="2305" spans="1:4" x14ac:dyDescent="0.25">
      <c r="A2305" t="s">
        <v>53</v>
      </c>
      <c r="B2305" t="s">
        <v>16</v>
      </c>
      <c r="C2305" s="37">
        <v>9</v>
      </c>
      <c r="D2305" s="38">
        <v>2010</v>
      </c>
    </row>
    <row r="2306" spans="1:4" x14ac:dyDescent="0.25">
      <c r="A2306" t="s">
        <v>53</v>
      </c>
      <c r="B2306" t="s">
        <v>17</v>
      </c>
      <c r="C2306" s="37">
        <v>2063</v>
      </c>
      <c r="D2306" s="38">
        <v>2010</v>
      </c>
    </row>
    <row r="2307" spans="1:4" x14ac:dyDescent="0.25">
      <c r="A2307" t="s">
        <v>53</v>
      </c>
      <c r="B2307" t="s">
        <v>18</v>
      </c>
      <c r="C2307" s="37">
        <v>496</v>
      </c>
      <c r="D2307" s="38">
        <v>2010</v>
      </c>
    </row>
    <row r="2308" spans="1:4" x14ac:dyDescent="0.25">
      <c r="A2308" t="s">
        <v>53</v>
      </c>
      <c r="B2308" t="s">
        <v>19</v>
      </c>
      <c r="C2308" s="37">
        <v>49</v>
      </c>
      <c r="D2308" s="38">
        <v>2010</v>
      </c>
    </row>
    <row r="2309" spans="1:4" x14ac:dyDescent="0.25">
      <c r="A2309" t="s">
        <v>53</v>
      </c>
      <c r="B2309" t="s">
        <v>20</v>
      </c>
      <c r="C2309" s="37">
        <v>0</v>
      </c>
      <c r="D2309" s="38">
        <v>2010</v>
      </c>
    </row>
    <row r="2310" spans="1:4" x14ac:dyDescent="0.25">
      <c r="A2310" t="s">
        <v>53</v>
      </c>
      <c r="B2310" t="s">
        <v>21</v>
      </c>
      <c r="C2310" s="37">
        <v>370</v>
      </c>
      <c r="D2310" s="38">
        <v>2010</v>
      </c>
    </row>
    <row r="2311" spans="1:4" x14ac:dyDescent="0.25">
      <c r="A2311" t="s">
        <v>53</v>
      </c>
      <c r="B2311" t="s">
        <v>22</v>
      </c>
      <c r="C2311" s="37">
        <v>0</v>
      </c>
      <c r="D2311" s="38">
        <v>2010</v>
      </c>
    </row>
    <row r="2312" spans="1:4" x14ac:dyDescent="0.25">
      <c r="A2312" t="s">
        <v>53</v>
      </c>
      <c r="B2312" t="s">
        <v>23</v>
      </c>
      <c r="C2312" s="37">
        <v>91</v>
      </c>
      <c r="D2312" s="38">
        <v>2010</v>
      </c>
    </row>
    <row r="2313" spans="1:4" x14ac:dyDescent="0.25">
      <c r="A2313" t="s">
        <v>53</v>
      </c>
      <c r="B2313" t="s">
        <v>24</v>
      </c>
      <c r="C2313" s="37">
        <v>0</v>
      </c>
      <c r="D2313" s="38">
        <v>2010</v>
      </c>
    </row>
    <row r="2314" spans="1:4" x14ac:dyDescent="0.25">
      <c r="A2314" t="s">
        <v>53</v>
      </c>
      <c r="B2314" t="s">
        <v>25</v>
      </c>
      <c r="C2314" s="37">
        <v>176</v>
      </c>
      <c r="D2314" s="38">
        <v>2010</v>
      </c>
    </row>
    <row r="2315" spans="1:4" x14ac:dyDescent="0.25">
      <c r="A2315" t="s">
        <v>53</v>
      </c>
      <c r="B2315" t="s">
        <v>26</v>
      </c>
      <c r="C2315" s="37">
        <v>0</v>
      </c>
      <c r="D2315" s="38">
        <v>2010</v>
      </c>
    </row>
    <row r="2316" spans="1:4" x14ac:dyDescent="0.25">
      <c r="A2316" t="s">
        <v>53</v>
      </c>
      <c r="B2316" t="s">
        <v>27</v>
      </c>
      <c r="C2316" s="37">
        <v>824</v>
      </c>
      <c r="D2316" s="38">
        <v>2010</v>
      </c>
    </row>
    <row r="2317" spans="1:4" x14ac:dyDescent="0.25">
      <c r="A2317" t="s">
        <v>53</v>
      </c>
      <c r="B2317" t="s">
        <v>28</v>
      </c>
      <c r="C2317" s="37">
        <v>300</v>
      </c>
      <c r="D2317" s="38">
        <v>2010</v>
      </c>
    </row>
    <row r="2318" spans="1:4" x14ac:dyDescent="0.25">
      <c r="A2318" t="s">
        <v>53</v>
      </c>
      <c r="B2318" t="s">
        <v>29</v>
      </c>
      <c r="C2318" s="37">
        <v>3599</v>
      </c>
      <c r="D2318" s="38">
        <v>2010</v>
      </c>
    </row>
    <row r="2319" spans="1:4" x14ac:dyDescent="0.25">
      <c r="A2319" t="s">
        <v>53</v>
      </c>
      <c r="B2319" t="s">
        <v>30</v>
      </c>
      <c r="C2319" s="37">
        <v>201</v>
      </c>
      <c r="D2319" s="38">
        <v>2010</v>
      </c>
    </row>
    <row r="2320" spans="1:4" x14ac:dyDescent="0.25">
      <c r="A2320" t="s">
        <v>53</v>
      </c>
      <c r="B2320" t="s">
        <v>31</v>
      </c>
      <c r="C2320" s="37">
        <v>85</v>
      </c>
      <c r="D2320" s="38">
        <v>2010</v>
      </c>
    </row>
    <row r="2321" spans="1:4" x14ac:dyDescent="0.25">
      <c r="A2321" t="s">
        <v>53</v>
      </c>
      <c r="B2321" t="s">
        <v>32</v>
      </c>
      <c r="C2321" s="37">
        <v>0</v>
      </c>
      <c r="D2321" s="38">
        <v>2010</v>
      </c>
    </row>
    <row r="2322" spans="1:4" x14ac:dyDescent="0.25">
      <c r="A2322" t="s">
        <v>53</v>
      </c>
      <c r="B2322" t="s">
        <v>33</v>
      </c>
      <c r="C2322" s="37">
        <v>51</v>
      </c>
      <c r="D2322" s="38">
        <v>2010</v>
      </c>
    </row>
    <row r="2323" spans="1:4" x14ac:dyDescent="0.25">
      <c r="A2323" t="s">
        <v>53</v>
      </c>
      <c r="B2323" t="s">
        <v>34</v>
      </c>
      <c r="C2323" s="37">
        <v>236</v>
      </c>
      <c r="D2323" s="38">
        <v>2010</v>
      </c>
    </row>
    <row r="2324" spans="1:4" x14ac:dyDescent="0.25">
      <c r="A2324" t="s">
        <v>53</v>
      </c>
      <c r="B2324" t="s">
        <v>35</v>
      </c>
      <c r="C2324" s="37">
        <v>0</v>
      </c>
      <c r="D2324" s="38">
        <v>2010</v>
      </c>
    </row>
    <row r="2325" spans="1:4" x14ac:dyDescent="0.25">
      <c r="A2325" t="s">
        <v>53</v>
      </c>
      <c r="B2325" t="s">
        <v>36</v>
      </c>
      <c r="C2325" s="37">
        <v>58</v>
      </c>
      <c r="D2325" s="38">
        <v>2010</v>
      </c>
    </row>
    <row r="2326" spans="1:4" x14ac:dyDescent="0.25">
      <c r="A2326" t="s">
        <v>53</v>
      </c>
      <c r="B2326" t="s">
        <v>37</v>
      </c>
      <c r="C2326" s="37">
        <v>2760</v>
      </c>
      <c r="D2326" s="38">
        <v>2010</v>
      </c>
    </row>
    <row r="2327" spans="1:4" x14ac:dyDescent="0.25">
      <c r="A2327" t="s">
        <v>53</v>
      </c>
      <c r="B2327" t="s">
        <v>38</v>
      </c>
      <c r="C2327" s="37">
        <v>751</v>
      </c>
      <c r="D2327" s="38">
        <v>2010</v>
      </c>
    </row>
    <row r="2328" spans="1:4" x14ac:dyDescent="0.25">
      <c r="A2328" t="s">
        <v>53</v>
      </c>
      <c r="B2328" t="s">
        <v>39</v>
      </c>
      <c r="C2328" s="37">
        <v>0</v>
      </c>
      <c r="D2328" s="38">
        <v>2010</v>
      </c>
    </row>
    <row r="2329" spans="1:4" x14ac:dyDescent="0.25">
      <c r="A2329" t="s">
        <v>53</v>
      </c>
      <c r="B2329" t="s">
        <v>40</v>
      </c>
      <c r="C2329" s="37">
        <v>4056</v>
      </c>
      <c r="D2329" s="38">
        <v>2010</v>
      </c>
    </row>
    <row r="2330" spans="1:4" x14ac:dyDescent="0.25">
      <c r="A2330" t="s">
        <v>53</v>
      </c>
      <c r="B2330" t="s">
        <v>41</v>
      </c>
      <c r="C2330" s="37">
        <v>539</v>
      </c>
      <c r="D2330" s="38">
        <v>2010</v>
      </c>
    </row>
    <row r="2331" spans="1:4" x14ac:dyDescent="0.25">
      <c r="A2331" t="s">
        <v>53</v>
      </c>
      <c r="B2331" t="s">
        <v>42</v>
      </c>
      <c r="C2331" s="37">
        <v>30</v>
      </c>
      <c r="D2331" s="38">
        <v>2010</v>
      </c>
    </row>
    <row r="2332" spans="1:4" x14ac:dyDescent="0.25">
      <c r="A2332" t="s">
        <v>53</v>
      </c>
      <c r="B2332" t="s">
        <v>43</v>
      </c>
      <c r="C2332" s="37">
        <v>50</v>
      </c>
      <c r="D2332" s="38">
        <v>2010</v>
      </c>
    </row>
    <row r="2333" spans="1:4" x14ac:dyDescent="0.25">
      <c r="A2333" t="s">
        <v>53</v>
      </c>
      <c r="B2333" t="s">
        <v>44</v>
      </c>
      <c r="C2333" s="37">
        <v>0</v>
      </c>
      <c r="D2333" s="38">
        <v>2010</v>
      </c>
    </row>
    <row r="2334" spans="1:4" x14ac:dyDescent="0.25">
      <c r="A2334" t="s">
        <v>53</v>
      </c>
      <c r="B2334" t="s">
        <v>45</v>
      </c>
      <c r="C2334" s="37">
        <v>100</v>
      </c>
      <c r="D2334" s="38">
        <v>2010</v>
      </c>
    </row>
    <row r="2335" spans="1:4" x14ac:dyDescent="0.25">
      <c r="A2335" t="s">
        <v>53</v>
      </c>
      <c r="B2335" t="s">
        <v>46</v>
      </c>
      <c r="C2335" s="37">
        <v>524</v>
      </c>
      <c r="D2335" s="38">
        <v>2010</v>
      </c>
    </row>
    <row r="2336" spans="1:4" x14ac:dyDescent="0.25">
      <c r="A2336" t="s">
        <v>53</v>
      </c>
      <c r="B2336" t="s">
        <v>47</v>
      </c>
      <c r="C2336" s="37">
        <v>227</v>
      </c>
      <c r="D2336" s="38">
        <v>2010</v>
      </c>
    </row>
    <row r="2337" spans="1:4" x14ac:dyDescent="0.25">
      <c r="A2337" t="s">
        <v>53</v>
      </c>
      <c r="B2337" t="s">
        <v>48</v>
      </c>
      <c r="C2337" s="37">
        <v>134</v>
      </c>
      <c r="D2337" s="38">
        <v>2010</v>
      </c>
    </row>
    <row r="2338" spans="1:4" x14ac:dyDescent="0.25">
      <c r="A2338" t="s">
        <v>53</v>
      </c>
      <c r="B2338" t="s">
        <v>49</v>
      </c>
      <c r="C2338" s="37">
        <v>153</v>
      </c>
      <c r="D2338" s="38">
        <v>2010</v>
      </c>
    </row>
    <row r="2339" spans="1:4" x14ac:dyDescent="0.25">
      <c r="A2339" t="s">
        <v>53</v>
      </c>
      <c r="B2339" t="s">
        <v>50</v>
      </c>
      <c r="C2339" s="37">
        <v>125</v>
      </c>
      <c r="D2339" s="38">
        <v>2010</v>
      </c>
    </row>
    <row r="2340" spans="1:4" x14ac:dyDescent="0.25">
      <c r="A2340" t="s">
        <v>53</v>
      </c>
      <c r="B2340" t="s">
        <v>51</v>
      </c>
      <c r="C2340" s="37">
        <v>565</v>
      </c>
      <c r="D2340" s="38">
        <v>2010</v>
      </c>
    </row>
    <row r="2341" spans="1:4" x14ac:dyDescent="0.25">
      <c r="A2341" t="s">
        <v>53</v>
      </c>
      <c r="B2341" t="s">
        <v>52</v>
      </c>
      <c r="C2341" s="37">
        <v>0</v>
      </c>
      <c r="D2341" s="38">
        <v>2010</v>
      </c>
    </row>
    <row r="2342" spans="1:4" x14ac:dyDescent="0.25">
      <c r="A2342" t="s">
        <v>53</v>
      </c>
      <c r="B2342" t="s">
        <v>53</v>
      </c>
      <c r="C2342" s="37" t="s">
        <v>60</v>
      </c>
      <c r="D2342" s="38">
        <v>2010</v>
      </c>
    </row>
    <row r="2343" spans="1:4" x14ac:dyDescent="0.25">
      <c r="A2343" t="s">
        <v>53</v>
      </c>
      <c r="B2343" t="s">
        <v>54</v>
      </c>
      <c r="C2343" s="37">
        <v>400</v>
      </c>
      <c r="D2343" s="38">
        <v>2010</v>
      </c>
    </row>
    <row r="2344" spans="1:4" x14ac:dyDescent="0.25">
      <c r="A2344" t="s">
        <v>53</v>
      </c>
      <c r="B2344" t="s">
        <v>55</v>
      </c>
      <c r="C2344" s="37">
        <v>128</v>
      </c>
      <c r="D2344" s="38">
        <v>2010</v>
      </c>
    </row>
    <row r="2345" spans="1:4" x14ac:dyDescent="0.25">
      <c r="A2345" t="s">
        <v>53</v>
      </c>
      <c r="B2345" t="s">
        <v>56</v>
      </c>
      <c r="C2345" s="37">
        <v>0</v>
      </c>
      <c r="D2345" s="38">
        <v>2010</v>
      </c>
    </row>
    <row r="2346" spans="1:4" x14ac:dyDescent="0.25">
      <c r="A2346" t="s">
        <v>53</v>
      </c>
      <c r="B2346" t="s">
        <v>57</v>
      </c>
      <c r="C2346" s="37">
        <v>377</v>
      </c>
      <c r="D2346" s="38">
        <v>2010</v>
      </c>
    </row>
    <row r="2347" spans="1:4" x14ac:dyDescent="0.25">
      <c r="A2347" t="s">
        <v>53</v>
      </c>
      <c r="B2347" t="s">
        <v>58</v>
      </c>
      <c r="C2347" s="37">
        <v>52</v>
      </c>
      <c r="D2347" s="38">
        <v>2010</v>
      </c>
    </row>
    <row r="2348" spans="1:4" x14ac:dyDescent="0.25">
      <c r="A2348" t="s">
        <v>54</v>
      </c>
      <c r="B2348" t="s">
        <v>8</v>
      </c>
      <c r="C2348" s="37">
        <v>2671</v>
      </c>
      <c r="D2348" s="38">
        <v>2010</v>
      </c>
    </row>
    <row r="2349" spans="1:4" x14ac:dyDescent="0.25">
      <c r="A2349" t="s">
        <v>54</v>
      </c>
      <c r="B2349" t="s">
        <v>9</v>
      </c>
      <c r="C2349" s="37">
        <v>3296</v>
      </c>
      <c r="D2349" s="38">
        <v>2010</v>
      </c>
    </row>
    <row r="2350" spans="1:4" x14ac:dyDescent="0.25">
      <c r="A2350" t="s">
        <v>54</v>
      </c>
      <c r="B2350" t="s">
        <v>10</v>
      </c>
      <c r="C2350" s="37">
        <v>3807</v>
      </c>
      <c r="D2350" s="38">
        <v>2010</v>
      </c>
    </row>
    <row r="2351" spans="1:4" x14ac:dyDescent="0.25">
      <c r="A2351" t="s">
        <v>54</v>
      </c>
      <c r="B2351" t="s">
        <v>11</v>
      </c>
      <c r="C2351" s="37">
        <v>1233</v>
      </c>
      <c r="D2351" s="38">
        <v>2010</v>
      </c>
    </row>
    <row r="2352" spans="1:4" x14ac:dyDescent="0.25">
      <c r="A2352" t="s">
        <v>54</v>
      </c>
      <c r="B2352" t="s">
        <v>12</v>
      </c>
      <c r="C2352" s="37">
        <v>17088</v>
      </c>
      <c r="D2352" s="38">
        <v>2010</v>
      </c>
    </row>
    <row r="2353" spans="1:4" x14ac:dyDescent="0.25">
      <c r="A2353" t="s">
        <v>54</v>
      </c>
      <c r="B2353" t="s">
        <v>13</v>
      </c>
      <c r="C2353" s="37">
        <v>3229</v>
      </c>
      <c r="D2353" s="38">
        <v>2010</v>
      </c>
    </row>
    <row r="2354" spans="1:4" x14ac:dyDescent="0.25">
      <c r="A2354" t="s">
        <v>54</v>
      </c>
      <c r="B2354" t="s">
        <v>14</v>
      </c>
      <c r="C2354" s="37">
        <v>2468</v>
      </c>
      <c r="D2354" s="38">
        <v>2010</v>
      </c>
    </row>
    <row r="2355" spans="1:4" x14ac:dyDescent="0.25">
      <c r="A2355" t="s">
        <v>54</v>
      </c>
      <c r="B2355" t="s">
        <v>15</v>
      </c>
      <c r="C2355" s="37">
        <v>1265</v>
      </c>
      <c r="D2355" s="38">
        <v>2010</v>
      </c>
    </row>
    <row r="2356" spans="1:4" x14ac:dyDescent="0.25">
      <c r="A2356" t="s">
        <v>54</v>
      </c>
      <c r="B2356" t="s">
        <v>16</v>
      </c>
      <c r="C2356" s="37">
        <v>10593</v>
      </c>
      <c r="D2356" s="38">
        <v>2010</v>
      </c>
    </row>
    <row r="2357" spans="1:4" x14ac:dyDescent="0.25">
      <c r="A2357" t="s">
        <v>54</v>
      </c>
      <c r="B2357" t="s">
        <v>17</v>
      </c>
      <c r="C2357" s="37">
        <v>18165</v>
      </c>
      <c r="D2357" s="38">
        <v>2010</v>
      </c>
    </row>
    <row r="2358" spans="1:4" x14ac:dyDescent="0.25">
      <c r="A2358" t="s">
        <v>54</v>
      </c>
      <c r="B2358" t="s">
        <v>18</v>
      </c>
      <c r="C2358" s="37">
        <v>11927</v>
      </c>
      <c r="D2358" s="38">
        <v>2010</v>
      </c>
    </row>
    <row r="2359" spans="1:4" x14ac:dyDescent="0.25">
      <c r="A2359" t="s">
        <v>54</v>
      </c>
      <c r="B2359" t="s">
        <v>19</v>
      </c>
      <c r="C2359" s="37">
        <v>2347</v>
      </c>
      <c r="D2359" s="38">
        <v>2010</v>
      </c>
    </row>
    <row r="2360" spans="1:4" x14ac:dyDescent="0.25">
      <c r="A2360" t="s">
        <v>54</v>
      </c>
      <c r="B2360" t="s">
        <v>20</v>
      </c>
      <c r="C2360" s="37">
        <v>1159</v>
      </c>
      <c r="D2360" s="38">
        <v>2010</v>
      </c>
    </row>
    <row r="2361" spans="1:4" x14ac:dyDescent="0.25">
      <c r="A2361" t="s">
        <v>54</v>
      </c>
      <c r="B2361" t="s">
        <v>21</v>
      </c>
      <c r="C2361" s="37">
        <v>7576</v>
      </c>
      <c r="D2361" s="38">
        <v>2010</v>
      </c>
    </row>
    <row r="2362" spans="1:4" x14ac:dyDescent="0.25">
      <c r="A2362" t="s">
        <v>54</v>
      </c>
      <c r="B2362" t="s">
        <v>22</v>
      </c>
      <c r="C2362" s="37">
        <v>2892</v>
      </c>
      <c r="D2362" s="38">
        <v>2010</v>
      </c>
    </row>
    <row r="2363" spans="1:4" x14ac:dyDescent="0.25">
      <c r="A2363" t="s">
        <v>54</v>
      </c>
      <c r="B2363" t="s">
        <v>23</v>
      </c>
      <c r="C2363" s="37">
        <v>1135</v>
      </c>
      <c r="D2363" s="38">
        <v>2010</v>
      </c>
    </row>
    <row r="2364" spans="1:4" x14ac:dyDescent="0.25">
      <c r="A2364" t="s">
        <v>54</v>
      </c>
      <c r="B2364" t="s">
        <v>24</v>
      </c>
      <c r="C2364" s="37">
        <v>2103</v>
      </c>
      <c r="D2364" s="38">
        <v>2010</v>
      </c>
    </row>
    <row r="2365" spans="1:4" x14ac:dyDescent="0.25">
      <c r="A2365" t="s">
        <v>54</v>
      </c>
      <c r="B2365" t="s">
        <v>25</v>
      </c>
      <c r="C2365" s="37">
        <v>2051</v>
      </c>
      <c r="D2365" s="38">
        <v>2010</v>
      </c>
    </row>
    <row r="2366" spans="1:4" x14ac:dyDescent="0.25">
      <c r="A2366" t="s">
        <v>54</v>
      </c>
      <c r="B2366" t="s">
        <v>26</v>
      </c>
      <c r="C2366" s="37">
        <v>2148</v>
      </c>
      <c r="D2366" s="38">
        <v>2010</v>
      </c>
    </row>
    <row r="2367" spans="1:4" x14ac:dyDescent="0.25">
      <c r="A2367" t="s">
        <v>54</v>
      </c>
      <c r="B2367" t="s">
        <v>27</v>
      </c>
      <c r="C2367" s="37">
        <v>1494</v>
      </c>
      <c r="D2367" s="38">
        <v>2010</v>
      </c>
    </row>
    <row r="2368" spans="1:4" x14ac:dyDescent="0.25">
      <c r="A2368" t="s">
        <v>54</v>
      </c>
      <c r="B2368" t="s">
        <v>28</v>
      </c>
      <c r="C2368" s="37">
        <v>24822</v>
      </c>
      <c r="D2368" s="38">
        <v>2010</v>
      </c>
    </row>
    <row r="2369" spans="1:4" x14ac:dyDescent="0.25">
      <c r="A2369" t="s">
        <v>54</v>
      </c>
      <c r="B2369" t="s">
        <v>29</v>
      </c>
      <c r="C2369" s="37">
        <v>4104</v>
      </c>
      <c r="D2369" s="38">
        <v>2010</v>
      </c>
    </row>
    <row r="2370" spans="1:4" x14ac:dyDescent="0.25">
      <c r="A2370" t="s">
        <v>54</v>
      </c>
      <c r="B2370" t="s">
        <v>30</v>
      </c>
      <c r="C2370" s="37">
        <v>5733</v>
      </c>
      <c r="D2370" s="38">
        <v>2010</v>
      </c>
    </row>
    <row r="2371" spans="1:4" x14ac:dyDescent="0.25">
      <c r="A2371" t="s">
        <v>54</v>
      </c>
      <c r="B2371" t="s">
        <v>31</v>
      </c>
      <c r="C2371" s="37">
        <v>462</v>
      </c>
      <c r="D2371" s="38">
        <v>2010</v>
      </c>
    </row>
    <row r="2372" spans="1:4" x14ac:dyDescent="0.25">
      <c r="A2372" t="s">
        <v>54</v>
      </c>
      <c r="B2372" t="s">
        <v>32</v>
      </c>
      <c r="C2372" s="37">
        <v>1858</v>
      </c>
      <c r="D2372" s="38">
        <v>2010</v>
      </c>
    </row>
    <row r="2373" spans="1:4" x14ac:dyDescent="0.25">
      <c r="A2373" t="s">
        <v>54</v>
      </c>
      <c r="B2373" t="s">
        <v>33</v>
      </c>
      <c r="C2373" s="37">
        <v>4262</v>
      </c>
      <c r="D2373" s="38">
        <v>2010</v>
      </c>
    </row>
    <row r="2374" spans="1:4" x14ac:dyDescent="0.25">
      <c r="A2374" t="s">
        <v>54</v>
      </c>
      <c r="B2374" t="s">
        <v>34</v>
      </c>
      <c r="C2374" s="37">
        <v>866</v>
      </c>
      <c r="D2374" s="38">
        <v>2010</v>
      </c>
    </row>
    <row r="2375" spans="1:4" x14ac:dyDescent="0.25">
      <c r="A2375" t="s">
        <v>54</v>
      </c>
      <c r="B2375" t="s">
        <v>35</v>
      </c>
      <c r="C2375" s="37">
        <v>523</v>
      </c>
      <c r="D2375" s="38">
        <v>2010</v>
      </c>
    </row>
    <row r="2376" spans="1:4" x14ac:dyDescent="0.25">
      <c r="A2376" t="s">
        <v>54</v>
      </c>
      <c r="B2376" t="s">
        <v>36</v>
      </c>
      <c r="C2376" s="37">
        <v>748</v>
      </c>
      <c r="D2376" s="38">
        <v>2010</v>
      </c>
    </row>
    <row r="2377" spans="1:4" x14ac:dyDescent="0.25">
      <c r="A2377" t="s">
        <v>54</v>
      </c>
      <c r="B2377" t="s">
        <v>37</v>
      </c>
      <c r="C2377" s="37">
        <v>372</v>
      </c>
      <c r="D2377" s="38">
        <v>2010</v>
      </c>
    </row>
    <row r="2378" spans="1:4" x14ac:dyDescent="0.25">
      <c r="A2378" t="s">
        <v>54</v>
      </c>
      <c r="B2378" t="s">
        <v>38</v>
      </c>
      <c r="C2378" s="37">
        <v>6825</v>
      </c>
      <c r="D2378" s="38">
        <v>2010</v>
      </c>
    </row>
    <row r="2379" spans="1:4" x14ac:dyDescent="0.25">
      <c r="A2379" t="s">
        <v>54</v>
      </c>
      <c r="B2379" t="s">
        <v>39</v>
      </c>
      <c r="C2379" s="37">
        <v>1098</v>
      </c>
      <c r="D2379" s="38">
        <v>2010</v>
      </c>
    </row>
    <row r="2380" spans="1:4" x14ac:dyDescent="0.25">
      <c r="A2380" t="s">
        <v>54</v>
      </c>
      <c r="B2380" t="s">
        <v>40</v>
      </c>
      <c r="C2380" s="37">
        <v>17525</v>
      </c>
      <c r="D2380" s="38">
        <v>2010</v>
      </c>
    </row>
    <row r="2381" spans="1:4" x14ac:dyDescent="0.25">
      <c r="A2381" t="s">
        <v>54</v>
      </c>
      <c r="B2381" t="s">
        <v>41</v>
      </c>
      <c r="C2381" s="37">
        <v>23829</v>
      </c>
      <c r="D2381" s="38">
        <v>2010</v>
      </c>
    </row>
    <row r="2382" spans="1:4" x14ac:dyDescent="0.25">
      <c r="A2382" t="s">
        <v>54</v>
      </c>
      <c r="B2382" t="s">
        <v>42</v>
      </c>
      <c r="C2382" s="37">
        <v>201</v>
      </c>
      <c r="D2382" s="38">
        <v>2010</v>
      </c>
    </row>
    <row r="2383" spans="1:4" x14ac:dyDescent="0.25">
      <c r="A2383" t="s">
        <v>54</v>
      </c>
      <c r="B2383" t="s">
        <v>43</v>
      </c>
      <c r="C2383" s="37">
        <v>7708</v>
      </c>
      <c r="D2383" s="38">
        <v>2010</v>
      </c>
    </row>
    <row r="2384" spans="1:4" x14ac:dyDescent="0.25">
      <c r="A2384" t="s">
        <v>54</v>
      </c>
      <c r="B2384" t="s">
        <v>44</v>
      </c>
      <c r="C2384" s="37">
        <v>781</v>
      </c>
      <c r="D2384" s="38">
        <v>2010</v>
      </c>
    </row>
    <row r="2385" spans="1:4" x14ac:dyDescent="0.25">
      <c r="A2385" t="s">
        <v>54</v>
      </c>
      <c r="B2385" t="s">
        <v>45</v>
      </c>
      <c r="C2385" s="37">
        <v>2137</v>
      </c>
      <c r="D2385" s="38">
        <v>2010</v>
      </c>
    </row>
    <row r="2386" spans="1:4" x14ac:dyDescent="0.25">
      <c r="A2386" t="s">
        <v>54</v>
      </c>
      <c r="B2386" t="s">
        <v>46</v>
      </c>
      <c r="C2386" s="37">
        <v>11796</v>
      </c>
      <c r="D2386" s="38">
        <v>2010</v>
      </c>
    </row>
    <row r="2387" spans="1:4" x14ac:dyDescent="0.25">
      <c r="A2387" t="s">
        <v>54</v>
      </c>
      <c r="B2387" t="s">
        <v>47</v>
      </c>
      <c r="C2387" s="37">
        <v>1543</v>
      </c>
      <c r="D2387" s="38">
        <v>2010</v>
      </c>
    </row>
    <row r="2388" spans="1:4" x14ac:dyDescent="0.25">
      <c r="A2388" t="s">
        <v>54</v>
      </c>
      <c r="B2388" t="s">
        <v>48</v>
      </c>
      <c r="C2388" s="37">
        <v>8339</v>
      </c>
      <c r="D2388" s="38">
        <v>2010</v>
      </c>
    </row>
    <row r="2389" spans="1:4" x14ac:dyDescent="0.25">
      <c r="A2389" t="s">
        <v>54</v>
      </c>
      <c r="B2389" t="s">
        <v>49</v>
      </c>
      <c r="C2389" s="37">
        <v>98</v>
      </c>
      <c r="D2389" s="38">
        <v>2010</v>
      </c>
    </row>
    <row r="2390" spans="1:4" x14ac:dyDescent="0.25">
      <c r="A2390" t="s">
        <v>54</v>
      </c>
      <c r="B2390" t="s">
        <v>50</v>
      </c>
      <c r="C2390" s="37">
        <v>5842</v>
      </c>
      <c r="D2390" s="38">
        <v>2010</v>
      </c>
    </row>
    <row r="2391" spans="1:4" x14ac:dyDescent="0.25">
      <c r="A2391" t="s">
        <v>54</v>
      </c>
      <c r="B2391" t="s">
        <v>51</v>
      </c>
      <c r="C2391" s="37">
        <v>12938</v>
      </c>
      <c r="D2391" s="38">
        <v>2010</v>
      </c>
    </row>
    <row r="2392" spans="1:4" x14ac:dyDescent="0.25">
      <c r="A2392" t="s">
        <v>54</v>
      </c>
      <c r="B2392" t="s">
        <v>52</v>
      </c>
      <c r="C2392" s="37">
        <v>1551</v>
      </c>
      <c r="D2392" s="38">
        <v>2010</v>
      </c>
    </row>
    <row r="2393" spans="1:4" x14ac:dyDescent="0.25">
      <c r="A2393" t="s">
        <v>54</v>
      </c>
      <c r="B2393" t="s">
        <v>53</v>
      </c>
      <c r="C2393" s="37">
        <v>676</v>
      </c>
      <c r="D2393" s="38">
        <v>2010</v>
      </c>
    </row>
    <row r="2394" spans="1:4" x14ac:dyDescent="0.25">
      <c r="A2394" t="s">
        <v>54</v>
      </c>
      <c r="B2394" t="s">
        <v>54</v>
      </c>
      <c r="C2394" s="37" t="s">
        <v>60</v>
      </c>
      <c r="D2394" s="38">
        <v>2010</v>
      </c>
    </row>
    <row r="2395" spans="1:4" x14ac:dyDescent="0.25">
      <c r="A2395" t="s">
        <v>54</v>
      </c>
      <c r="B2395" t="s">
        <v>55</v>
      </c>
      <c r="C2395" s="37">
        <v>4373</v>
      </c>
      <c r="D2395" s="38">
        <v>2010</v>
      </c>
    </row>
    <row r="2396" spans="1:4" x14ac:dyDescent="0.25">
      <c r="A2396" t="s">
        <v>54</v>
      </c>
      <c r="B2396" t="s">
        <v>56</v>
      </c>
      <c r="C2396" s="37">
        <v>6779</v>
      </c>
      <c r="D2396" s="38">
        <v>2010</v>
      </c>
    </row>
    <row r="2397" spans="1:4" x14ac:dyDescent="0.25">
      <c r="A2397" t="s">
        <v>54</v>
      </c>
      <c r="B2397" t="s">
        <v>57</v>
      </c>
      <c r="C2397" s="37">
        <v>2648</v>
      </c>
      <c r="D2397" s="38">
        <v>2010</v>
      </c>
    </row>
    <row r="2398" spans="1:4" x14ac:dyDescent="0.25">
      <c r="A2398" t="s">
        <v>54</v>
      </c>
      <c r="B2398" t="s">
        <v>58</v>
      </c>
      <c r="C2398" s="37">
        <v>423</v>
      </c>
      <c r="D2398" s="38">
        <v>2010</v>
      </c>
    </row>
    <row r="2399" spans="1:4" x14ac:dyDescent="0.25">
      <c r="A2399" t="s">
        <v>55</v>
      </c>
      <c r="B2399" t="s">
        <v>8</v>
      </c>
      <c r="C2399" s="37">
        <v>1322</v>
      </c>
      <c r="D2399" s="38">
        <v>2010</v>
      </c>
    </row>
    <row r="2400" spans="1:4" x14ac:dyDescent="0.25">
      <c r="A2400" t="s">
        <v>55</v>
      </c>
      <c r="B2400" t="s">
        <v>9</v>
      </c>
      <c r="C2400" s="37">
        <v>5644</v>
      </c>
      <c r="D2400" s="38">
        <v>2010</v>
      </c>
    </row>
    <row r="2401" spans="1:4" x14ac:dyDescent="0.25">
      <c r="A2401" t="s">
        <v>55</v>
      </c>
      <c r="B2401" t="s">
        <v>10</v>
      </c>
      <c r="C2401" s="37">
        <v>5971</v>
      </c>
      <c r="D2401" s="38">
        <v>2010</v>
      </c>
    </row>
    <row r="2402" spans="1:4" x14ac:dyDescent="0.25">
      <c r="A2402" t="s">
        <v>55</v>
      </c>
      <c r="B2402" t="s">
        <v>11</v>
      </c>
      <c r="C2402" s="37">
        <v>658</v>
      </c>
      <c r="D2402" s="38">
        <v>2010</v>
      </c>
    </row>
    <row r="2403" spans="1:4" x14ac:dyDescent="0.25">
      <c r="A2403" t="s">
        <v>55</v>
      </c>
      <c r="B2403" t="s">
        <v>12</v>
      </c>
      <c r="C2403" s="37">
        <v>39468</v>
      </c>
      <c r="D2403" s="38">
        <v>2010</v>
      </c>
    </row>
    <row r="2404" spans="1:4" x14ac:dyDescent="0.25">
      <c r="A2404" t="s">
        <v>55</v>
      </c>
      <c r="B2404" t="s">
        <v>13</v>
      </c>
      <c r="C2404" s="37">
        <v>4883</v>
      </c>
      <c r="D2404" s="38">
        <v>2010</v>
      </c>
    </row>
    <row r="2405" spans="1:4" x14ac:dyDescent="0.25">
      <c r="A2405" t="s">
        <v>55</v>
      </c>
      <c r="B2405" t="s">
        <v>14</v>
      </c>
      <c r="C2405" s="37">
        <v>642</v>
      </c>
      <c r="D2405" s="38">
        <v>2010</v>
      </c>
    </row>
    <row r="2406" spans="1:4" x14ac:dyDescent="0.25">
      <c r="A2406" t="s">
        <v>55</v>
      </c>
      <c r="B2406" t="s">
        <v>15</v>
      </c>
      <c r="C2406" s="37">
        <v>202</v>
      </c>
      <c r="D2406" s="38">
        <v>2010</v>
      </c>
    </row>
    <row r="2407" spans="1:4" x14ac:dyDescent="0.25">
      <c r="A2407" t="s">
        <v>55</v>
      </c>
      <c r="B2407" t="s">
        <v>16</v>
      </c>
      <c r="C2407" s="37">
        <v>243</v>
      </c>
      <c r="D2407" s="38">
        <v>2010</v>
      </c>
    </row>
    <row r="2408" spans="1:4" x14ac:dyDescent="0.25">
      <c r="A2408" t="s">
        <v>55</v>
      </c>
      <c r="B2408" t="s">
        <v>17</v>
      </c>
      <c r="C2408" s="37">
        <v>5378</v>
      </c>
      <c r="D2408" s="38">
        <v>2010</v>
      </c>
    </row>
    <row r="2409" spans="1:4" x14ac:dyDescent="0.25">
      <c r="A2409" t="s">
        <v>55</v>
      </c>
      <c r="B2409" t="s">
        <v>18</v>
      </c>
      <c r="C2409" s="37">
        <v>3107</v>
      </c>
      <c r="D2409" s="38">
        <v>2010</v>
      </c>
    </row>
    <row r="2410" spans="1:4" x14ac:dyDescent="0.25">
      <c r="A2410" t="s">
        <v>55</v>
      </c>
      <c r="B2410" t="s">
        <v>19</v>
      </c>
      <c r="C2410" s="37">
        <v>4246</v>
      </c>
      <c r="D2410" s="38">
        <v>2010</v>
      </c>
    </row>
    <row r="2411" spans="1:4" x14ac:dyDescent="0.25">
      <c r="A2411" t="s">
        <v>55</v>
      </c>
      <c r="B2411" t="s">
        <v>20</v>
      </c>
      <c r="C2411" s="37">
        <v>12661</v>
      </c>
      <c r="D2411" s="38">
        <v>2010</v>
      </c>
    </row>
    <row r="2412" spans="1:4" x14ac:dyDescent="0.25">
      <c r="A2412" t="s">
        <v>55</v>
      </c>
      <c r="B2412" t="s">
        <v>21</v>
      </c>
      <c r="C2412" s="37">
        <v>3931</v>
      </c>
      <c r="D2412" s="38">
        <v>2010</v>
      </c>
    </row>
    <row r="2413" spans="1:4" x14ac:dyDescent="0.25">
      <c r="A2413" t="s">
        <v>55</v>
      </c>
      <c r="B2413" t="s">
        <v>22</v>
      </c>
      <c r="C2413" s="37">
        <v>1912</v>
      </c>
      <c r="D2413" s="38">
        <v>2010</v>
      </c>
    </row>
    <row r="2414" spans="1:4" x14ac:dyDescent="0.25">
      <c r="A2414" t="s">
        <v>55</v>
      </c>
      <c r="B2414" t="s">
        <v>23</v>
      </c>
      <c r="C2414" s="37">
        <v>1685</v>
      </c>
      <c r="D2414" s="38">
        <v>2010</v>
      </c>
    </row>
    <row r="2415" spans="1:4" x14ac:dyDescent="0.25">
      <c r="A2415" t="s">
        <v>55</v>
      </c>
      <c r="B2415" t="s">
        <v>24</v>
      </c>
      <c r="C2415" s="37">
        <v>1694</v>
      </c>
      <c r="D2415" s="38">
        <v>2010</v>
      </c>
    </row>
    <row r="2416" spans="1:4" x14ac:dyDescent="0.25">
      <c r="A2416" t="s">
        <v>55</v>
      </c>
      <c r="B2416" t="s">
        <v>25</v>
      </c>
      <c r="C2416" s="37">
        <v>886</v>
      </c>
      <c r="D2416" s="38">
        <v>2010</v>
      </c>
    </row>
    <row r="2417" spans="1:4" x14ac:dyDescent="0.25">
      <c r="A2417" t="s">
        <v>55</v>
      </c>
      <c r="B2417" t="s">
        <v>26</v>
      </c>
      <c r="C2417" s="37">
        <v>1011</v>
      </c>
      <c r="D2417" s="38">
        <v>2010</v>
      </c>
    </row>
    <row r="2418" spans="1:4" x14ac:dyDescent="0.25">
      <c r="A2418" t="s">
        <v>55</v>
      </c>
      <c r="B2418" t="s">
        <v>27</v>
      </c>
      <c r="C2418" s="37">
        <v>717</v>
      </c>
      <c r="D2418" s="38">
        <v>2010</v>
      </c>
    </row>
    <row r="2419" spans="1:4" x14ac:dyDescent="0.25">
      <c r="A2419" t="s">
        <v>55</v>
      </c>
      <c r="B2419" t="s">
        <v>28</v>
      </c>
      <c r="C2419" s="37">
        <v>629</v>
      </c>
      <c r="D2419" s="38">
        <v>2010</v>
      </c>
    </row>
    <row r="2420" spans="1:4" x14ac:dyDescent="0.25">
      <c r="A2420" t="s">
        <v>55</v>
      </c>
      <c r="B2420" t="s">
        <v>29</v>
      </c>
      <c r="C2420" s="37">
        <v>1448</v>
      </c>
      <c r="D2420" s="38">
        <v>2010</v>
      </c>
    </row>
    <row r="2421" spans="1:4" x14ac:dyDescent="0.25">
      <c r="A2421" t="s">
        <v>55</v>
      </c>
      <c r="B2421" t="s">
        <v>30</v>
      </c>
      <c r="C2421" s="37">
        <v>2871</v>
      </c>
      <c r="D2421" s="38">
        <v>2010</v>
      </c>
    </row>
    <row r="2422" spans="1:4" x14ac:dyDescent="0.25">
      <c r="A2422" t="s">
        <v>55</v>
      </c>
      <c r="B2422" t="s">
        <v>31</v>
      </c>
      <c r="C2422" s="37">
        <v>1323</v>
      </c>
      <c r="D2422" s="38">
        <v>2010</v>
      </c>
    </row>
    <row r="2423" spans="1:4" x14ac:dyDescent="0.25">
      <c r="A2423" t="s">
        <v>55</v>
      </c>
      <c r="B2423" t="s">
        <v>32</v>
      </c>
      <c r="C2423" s="37">
        <v>737</v>
      </c>
      <c r="D2423" s="38">
        <v>2010</v>
      </c>
    </row>
    <row r="2424" spans="1:4" x14ac:dyDescent="0.25">
      <c r="A2424" t="s">
        <v>55</v>
      </c>
      <c r="B2424" t="s">
        <v>33</v>
      </c>
      <c r="C2424" s="37">
        <v>3727</v>
      </c>
      <c r="D2424" s="38">
        <v>2010</v>
      </c>
    </row>
    <row r="2425" spans="1:4" x14ac:dyDescent="0.25">
      <c r="A2425" t="s">
        <v>55</v>
      </c>
      <c r="B2425" t="s">
        <v>34</v>
      </c>
      <c r="C2425" s="37">
        <v>5094</v>
      </c>
      <c r="D2425" s="38">
        <v>2010</v>
      </c>
    </row>
    <row r="2426" spans="1:4" x14ac:dyDescent="0.25">
      <c r="A2426" t="s">
        <v>55</v>
      </c>
      <c r="B2426" t="s">
        <v>35</v>
      </c>
      <c r="C2426" s="37">
        <v>323</v>
      </c>
      <c r="D2426" s="38">
        <v>2010</v>
      </c>
    </row>
    <row r="2427" spans="1:4" x14ac:dyDescent="0.25">
      <c r="A2427" t="s">
        <v>55</v>
      </c>
      <c r="B2427" t="s">
        <v>36</v>
      </c>
      <c r="C2427" s="37">
        <v>5310</v>
      </c>
      <c r="D2427" s="38">
        <v>2010</v>
      </c>
    </row>
    <row r="2428" spans="1:4" x14ac:dyDescent="0.25">
      <c r="A2428" t="s">
        <v>55</v>
      </c>
      <c r="B2428" t="s">
        <v>37</v>
      </c>
      <c r="C2428" s="37">
        <v>282</v>
      </c>
      <c r="D2428" s="38">
        <v>2010</v>
      </c>
    </row>
    <row r="2429" spans="1:4" x14ac:dyDescent="0.25">
      <c r="A2429" t="s">
        <v>55</v>
      </c>
      <c r="B2429" t="s">
        <v>38</v>
      </c>
      <c r="C2429" s="37">
        <v>721</v>
      </c>
      <c r="D2429" s="38">
        <v>2010</v>
      </c>
    </row>
    <row r="2430" spans="1:4" x14ac:dyDescent="0.25">
      <c r="A2430" t="s">
        <v>55</v>
      </c>
      <c r="B2430" t="s">
        <v>39</v>
      </c>
      <c r="C2430" s="37">
        <v>1012</v>
      </c>
      <c r="D2430" s="38">
        <v>2010</v>
      </c>
    </row>
    <row r="2431" spans="1:4" x14ac:dyDescent="0.25">
      <c r="A2431" t="s">
        <v>55</v>
      </c>
      <c r="B2431" t="s">
        <v>40</v>
      </c>
      <c r="C2431" s="37">
        <v>4140</v>
      </c>
      <c r="D2431" s="38">
        <v>2010</v>
      </c>
    </row>
    <row r="2432" spans="1:4" x14ac:dyDescent="0.25">
      <c r="A2432" t="s">
        <v>55</v>
      </c>
      <c r="B2432" t="s">
        <v>41</v>
      </c>
      <c r="C2432" s="37">
        <v>2143</v>
      </c>
      <c r="D2432" s="38">
        <v>2010</v>
      </c>
    </row>
    <row r="2433" spans="1:4" x14ac:dyDescent="0.25">
      <c r="A2433" t="s">
        <v>55</v>
      </c>
      <c r="B2433" t="s">
        <v>42</v>
      </c>
      <c r="C2433" s="37">
        <v>515</v>
      </c>
      <c r="D2433" s="38">
        <v>2010</v>
      </c>
    </row>
    <row r="2434" spans="1:4" x14ac:dyDescent="0.25">
      <c r="A2434" t="s">
        <v>55</v>
      </c>
      <c r="B2434" t="s">
        <v>43</v>
      </c>
      <c r="C2434" s="37">
        <v>2727</v>
      </c>
      <c r="D2434" s="38">
        <v>2010</v>
      </c>
    </row>
    <row r="2435" spans="1:4" x14ac:dyDescent="0.25">
      <c r="A2435" t="s">
        <v>55</v>
      </c>
      <c r="B2435" t="s">
        <v>44</v>
      </c>
      <c r="C2435" s="37">
        <v>1986</v>
      </c>
      <c r="D2435" s="38">
        <v>2010</v>
      </c>
    </row>
    <row r="2436" spans="1:4" x14ac:dyDescent="0.25">
      <c r="A2436" t="s">
        <v>55</v>
      </c>
      <c r="B2436" t="s">
        <v>45</v>
      </c>
      <c r="C2436" s="37">
        <v>26235</v>
      </c>
      <c r="D2436" s="38">
        <v>2010</v>
      </c>
    </row>
    <row r="2437" spans="1:4" x14ac:dyDescent="0.25">
      <c r="A2437" t="s">
        <v>55</v>
      </c>
      <c r="B2437" t="s">
        <v>46</v>
      </c>
      <c r="C2437" s="37">
        <v>2893</v>
      </c>
      <c r="D2437" s="38">
        <v>2010</v>
      </c>
    </row>
    <row r="2438" spans="1:4" x14ac:dyDescent="0.25">
      <c r="A2438" t="s">
        <v>55</v>
      </c>
      <c r="B2438" t="s">
        <v>47</v>
      </c>
      <c r="C2438" s="37">
        <v>220</v>
      </c>
      <c r="D2438" s="38">
        <v>2010</v>
      </c>
    </row>
    <row r="2439" spans="1:4" x14ac:dyDescent="0.25">
      <c r="A2439" t="s">
        <v>55</v>
      </c>
      <c r="B2439" t="s">
        <v>48</v>
      </c>
      <c r="C2439" s="37">
        <v>3047</v>
      </c>
      <c r="D2439" s="38">
        <v>2010</v>
      </c>
    </row>
    <row r="2440" spans="1:4" x14ac:dyDescent="0.25">
      <c r="A2440" t="s">
        <v>55</v>
      </c>
      <c r="B2440" t="s">
        <v>49</v>
      </c>
      <c r="C2440" s="37">
        <v>866</v>
      </c>
      <c r="D2440" s="38">
        <v>2010</v>
      </c>
    </row>
    <row r="2441" spans="1:4" x14ac:dyDescent="0.25">
      <c r="A2441" t="s">
        <v>55</v>
      </c>
      <c r="B2441" t="s">
        <v>50</v>
      </c>
      <c r="C2441" s="37">
        <v>789</v>
      </c>
      <c r="D2441" s="38">
        <v>2010</v>
      </c>
    </row>
    <row r="2442" spans="1:4" x14ac:dyDescent="0.25">
      <c r="A2442" t="s">
        <v>55</v>
      </c>
      <c r="B2442" t="s">
        <v>51</v>
      </c>
      <c r="C2442" s="37">
        <v>11338</v>
      </c>
      <c r="D2442" s="38">
        <v>2010</v>
      </c>
    </row>
    <row r="2443" spans="1:4" x14ac:dyDescent="0.25">
      <c r="A2443" t="s">
        <v>55</v>
      </c>
      <c r="B2443" t="s">
        <v>52</v>
      </c>
      <c r="C2443" s="37">
        <v>4020</v>
      </c>
      <c r="D2443" s="38">
        <v>2010</v>
      </c>
    </row>
    <row r="2444" spans="1:4" x14ac:dyDescent="0.25">
      <c r="A2444" t="s">
        <v>55</v>
      </c>
      <c r="B2444" t="s">
        <v>53</v>
      </c>
      <c r="C2444" s="37">
        <v>981</v>
      </c>
      <c r="D2444" s="38">
        <v>2010</v>
      </c>
    </row>
    <row r="2445" spans="1:4" x14ac:dyDescent="0.25">
      <c r="A2445" t="s">
        <v>55</v>
      </c>
      <c r="B2445" t="s">
        <v>54</v>
      </c>
      <c r="C2445" s="37">
        <v>7266</v>
      </c>
      <c r="D2445" s="38">
        <v>2010</v>
      </c>
    </row>
    <row r="2446" spans="1:4" x14ac:dyDescent="0.25">
      <c r="A2446" t="s">
        <v>55</v>
      </c>
      <c r="B2446" t="s">
        <v>55</v>
      </c>
      <c r="C2446" s="37" t="s">
        <v>60</v>
      </c>
      <c r="D2446" s="38">
        <v>2010</v>
      </c>
    </row>
    <row r="2447" spans="1:4" x14ac:dyDescent="0.25">
      <c r="A2447" t="s">
        <v>55</v>
      </c>
      <c r="B2447" t="s">
        <v>56</v>
      </c>
      <c r="C2447" s="37">
        <v>62</v>
      </c>
      <c r="D2447" s="38">
        <v>2010</v>
      </c>
    </row>
    <row r="2448" spans="1:4" x14ac:dyDescent="0.25">
      <c r="A2448" t="s">
        <v>55</v>
      </c>
      <c r="B2448" t="s">
        <v>57</v>
      </c>
      <c r="C2448" s="37">
        <v>2180</v>
      </c>
      <c r="D2448" s="38">
        <v>2010</v>
      </c>
    </row>
    <row r="2449" spans="1:4" x14ac:dyDescent="0.25">
      <c r="A2449" t="s">
        <v>55</v>
      </c>
      <c r="B2449" t="s">
        <v>58</v>
      </c>
      <c r="C2449" s="37">
        <v>638</v>
      </c>
      <c r="D2449" s="38">
        <v>2010</v>
      </c>
    </row>
    <row r="2450" spans="1:4" x14ac:dyDescent="0.25">
      <c r="A2450" t="s">
        <v>56</v>
      </c>
      <c r="B2450" t="s">
        <v>8</v>
      </c>
      <c r="C2450" s="37">
        <v>41</v>
      </c>
      <c r="D2450" s="38">
        <v>2010</v>
      </c>
    </row>
    <row r="2451" spans="1:4" x14ac:dyDescent="0.25">
      <c r="A2451" t="s">
        <v>56</v>
      </c>
      <c r="B2451" t="s">
        <v>9</v>
      </c>
      <c r="C2451" s="37">
        <v>1326</v>
      </c>
      <c r="D2451" s="38">
        <v>2010</v>
      </c>
    </row>
    <row r="2452" spans="1:4" x14ac:dyDescent="0.25">
      <c r="A2452" t="s">
        <v>56</v>
      </c>
      <c r="B2452" t="s">
        <v>10</v>
      </c>
      <c r="C2452" s="37">
        <v>0</v>
      </c>
      <c r="D2452" s="38">
        <v>2010</v>
      </c>
    </row>
    <row r="2453" spans="1:4" x14ac:dyDescent="0.25">
      <c r="A2453" t="s">
        <v>56</v>
      </c>
      <c r="B2453" t="s">
        <v>11</v>
      </c>
      <c r="C2453" s="37">
        <v>0</v>
      </c>
      <c r="D2453" s="38">
        <v>2010</v>
      </c>
    </row>
    <row r="2454" spans="1:4" x14ac:dyDescent="0.25">
      <c r="A2454" t="s">
        <v>56</v>
      </c>
      <c r="B2454" t="s">
        <v>12</v>
      </c>
      <c r="C2454" s="37">
        <v>760</v>
      </c>
      <c r="D2454" s="38">
        <v>2010</v>
      </c>
    </row>
    <row r="2455" spans="1:4" x14ac:dyDescent="0.25">
      <c r="A2455" t="s">
        <v>56</v>
      </c>
      <c r="B2455" t="s">
        <v>13</v>
      </c>
      <c r="C2455" s="37">
        <v>608</v>
      </c>
      <c r="D2455" s="38">
        <v>2010</v>
      </c>
    </row>
    <row r="2456" spans="1:4" x14ac:dyDescent="0.25">
      <c r="A2456" t="s">
        <v>56</v>
      </c>
      <c r="B2456" t="s">
        <v>14</v>
      </c>
      <c r="C2456" s="37">
        <v>84</v>
      </c>
      <c r="D2456" s="38">
        <v>2010</v>
      </c>
    </row>
    <row r="2457" spans="1:4" x14ac:dyDescent="0.25">
      <c r="A2457" t="s">
        <v>56</v>
      </c>
      <c r="B2457" t="s">
        <v>15</v>
      </c>
      <c r="C2457" s="37">
        <v>556</v>
      </c>
      <c r="D2457" s="38">
        <v>2010</v>
      </c>
    </row>
    <row r="2458" spans="1:4" x14ac:dyDescent="0.25">
      <c r="A2458" t="s">
        <v>56</v>
      </c>
      <c r="B2458" t="s">
        <v>16</v>
      </c>
      <c r="C2458" s="37">
        <v>480</v>
      </c>
      <c r="D2458" s="38">
        <v>2010</v>
      </c>
    </row>
    <row r="2459" spans="1:4" x14ac:dyDescent="0.25">
      <c r="A2459" t="s">
        <v>56</v>
      </c>
      <c r="B2459" t="s">
        <v>17</v>
      </c>
      <c r="C2459" s="37">
        <v>1842</v>
      </c>
      <c r="D2459" s="38">
        <v>2010</v>
      </c>
    </row>
    <row r="2460" spans="1:4" x14ac:dyDescent="0.25">
      <c r="A2460" t="s">
        <v>56</v>
      </c>
      <c r="B2460" t="s">
        <v>18</v>
      </c>
      <c r="C2460" s="37">
        <v>485</v>
      </c>
      <c r="D2460" s="38">
        <v>2010</v>
      </c>
    </row>
    <row r="2461" spans="1:4" x14ac:dyDescent="0.25">
      <c r="A2461" t="s">
        <v>56</v>
      </c>
      <c r="B2461" t="s">
        <v>19</v>
      </c>
      <c r="C2461" s="37">
        <v>0</v>
      </c>
      <c r="D2461" s="38">
        <v>2010</v>
      </c>
    </row>
    <row r="2462" spans="1:4" x14ac:dyDescent="0.25">
      <c r="A2462" t="s">
        <v>56</v>
      </c>
      <c r="B2462" t="s">
        <v>20</v>
      </c>
      <c r="C2462" s="37">
        <v>88</v>
      </c>
      <c r="D2462" s="38">
        <v>2010</v>
      </c>
    </row>
    <row r="2463" spans="1:4" x14ac:dyDescent="0.25">
      <c r="A2463" t="s">
        <v>56</v>
      </c>
      <c r="B2463" t="s">
        <v>21</v>
      </c>
      <c r="C2463" s="37">
        <v>356</v>
      </c>
      <c r="D2463" s="38">
        <v>2010</v>
      </c>
    </row>
    <row r="2464" spans="1:4" x14ac:dyDescent="0.25">
      <c r="A2464" t="s">
        <v>56</v>
      </c>
      <c r="B2464" t="s">
        <v>22</v>
      </c>
      <c r="C2464" s="37">
        <v>366</v>
      </c>
      <c r="D2464" s="38">
        <v>2010</v>
      </c>
    </row>
    <row r="2465" spans="1:4" x14ac:dyDescent="0.25">
      <c r="A2465" t="s">
        <v>56</v>
      </c>
      <c r="B2465" t="s">
        <v>23</v>
      </c>
      <c r="C2465" s="37">
        <v>0</v>
      </c>
      <c r="D2465" s="38">
        <v>2010</v>
      </c>
    </row>
    <row r="2466" spans="1:4" x14ac:dyDescent="0.25">
      <c r="A2466" t="s">
        <v>56</v>
      </c>
      <c r="B2466" t="s">
        <v>24</v>
      </c>
      <c r="C2466" s="37">
        <v>161</v>
      </c>
      <c r="D2466" s="38">
        <v>2010</v>
      </c>
    </row>
    <row r="2467" spans="1:4" x14ac:dyDescent="0.25">
      <c r="A2467" t="s">
        <v>56</v>
      </c>
      <c r="B2467" t="s">
        <v>25</v>
      </c>
      <c r="C2467" s="37">
        <v>851</v>
      </c>
      <c r="D2467" s="38">
        <v>2010</v>
      </c>
    </row>
    <row r="2468" spans="1:4" x14ac:dyDescent="0.25">
      <c r="A2468" t="s">
        <v>56</v>
      </c>
      <c r="B2468" t="s">
        <v>26</v>
      </c>
      <c r="C2468" s="37">
        <v>60</v>
      </c>
      <c r="D2468" s="38">
        <v>2010</v>
      </c>
    </row>
    <row r="2469" spans="1:4" x14ac:dyDescent="0.25">
      <c r="A2469" t="s">
        <v>56</v>
      </c>
      <c r="B2469" t="s">
        <v>27</v>
      </c>
      <c r="C2469" s="37">
        <v>0</v>
      </c>
      <c r="D2469" s="38">
        <v>2010</v>
      </c>
    </row>
    <row r="2470" spans="1:4" x14ac:dyDescent="0.25">
      <c r="A2470" t="s">
        <v>56</v>
      </c>
      <c r="B2470" t="s">
        <v>28</v>
      </c>
      <c r="C2470" s="37">
        <v>4249</v>
      </c>
      <c r="D2470" s="38">
        <v>2010</v>
      </c>
    </row>
    <row r="2471" spans="1:4" x14ac:dyDescent="0.25">
      <c r="A2471" t="s">
        <v>56</v>
      </c>
      <c r="B2471" t="s">
        <v>29</v>
      </c>
      <c r="C2471" s="37">
        <v>191</v>
      </c>
      <c r="D2471" s="38">
        <v>2010</v>
      </c>
    </row>
    <row r="2472" spans="1:4" x14ac:dyDescent="0.25">
      <c r="A2472" t="s">
        <v>56</v>
      </c>
      <c r="B2472" t="s">
        <v>30</v>
      </c>
      <c r="C2472" s="37">
        <v>657</v>
      </c>
      <c r="D2472" s="38">
        <v>2010</v>
      </c>
    </row>
    <row r="2473" spans="1:4" x14ac:dyDescent="0.25">
      <c r="A2473" t="s">
        <v>56</v>
      </c>
      <c r="B2473" t="s">
        <v>31</v>
      </c>
      <c r="C2473" s="37">
        <v>0</v>
      </c>
      <c r="D2473" s="38">
        <v>2010</v>
      </c>
    </row>
    <row r="2474" spans="1:4" x14ac:dyDescent="0.25">
      <c r="A2474" t="s">
        <v>56</v>
      </c>
      <c r="B2474" t="s">
        <v>32</v>
      </c>
      <c r="C2474" s="37">
        <v>44</v>
      </c>
      <c r="D2474" s="38">
        <v>2010</v>
      </c>
    </row>
    <row r="2475" spans="1:4" x14ac:dyDescent="0.25">
      <c r="A2475" t="s">
        <v>56</v>
      </c>
      <c r="B2475" t="s">
        <v>33</v>
      </c>
      <c r="C2475" s="37">
        <v>160</v>
      </c>
      <c r="D2475" s="38">
        <v>2010</v>
      </c>
    </row>
    <row r="2476" spans="1:4" x14ac:dyDescent="0.25">
      <c r="A2476" t="s">
        <v>56</v>
      </c>
      <c r="B2476" t="s">
        <v>34</v>
      </c>
      <c r="C2476" s="37">
        <v>39</v>
      </c>
      <c r="D2476" s="38">
        <v>2010</v>
      </c>
    </row>
    <row r="2477" spans="1:4" x14ac:dyDescent="0.25">
      <c r="A2477" t="s">
        <v>56</v>
      </c>
      <c r="B2477" t="s">
        <v>35</v>
      </c>
      <c r="C2477" s="37">
        <v>0</v>
      </c>
      <c r="D2477" s="38">
        <v>2010</v>
      </c>
    </row>
    <row r="2478" spans="1:4" x14ac:dyDescent="0.25">
      <c r="A2478" t="s">
        <v>56</v>
      </c>
      <c r="B2478" t="s">
        <v>36</v>
      </c>
      <c r="C2478" s="37">
        <v>25</v>
      </c>
      <c r="D2478" s="38">
        <v>2010</v>
      </c>
    </row>
    <row r="2479" spans="1:4" x14ac:dyDescent="0.25">
      <c r="A2479" t="s">
        <v>56</v>
      </c>
      <c r="B2479" t="s">
        <v>37</v>
      </c>
      <c r="C2479" s="37">
        <v>107</v>
      </c>
      <c r="D2479" s="38">
        <v>2010</v>
      </c>
    </row>
    <row r="2480" spans="1:4" x14ac:dyDescent="0.25">
      <c r="A2480" t="s">
        <v>56</v>
      </c>
      <c r="B2480" t="s">
        <v>38</v>
      </c>
      <c r="C2480" s="37">
        <v>906</v>
      </c>
      <c r="D2480" s="38">
        <v>2010</v>
      </c>
    </row>
    <row r="2481" spans="1:4" x14ac:dyDescent="0.25">
      <c r="A2481" t="s">
        <v>56</v>
      </c>
      <c r="B2481" t="s">
        <v>39</v>
      </c>
      <c r="C2481" s="37">
        <v>0</v>
      </c>
      <c r="D2481" s="38">
        <v>2010</v>
      </c>
    </row>
    <row r="2482" spans="1:4" x14ac:dyDescent="0.25">
      <c r="A2482" t="s">
        <v>56</v>
      </c>
      <c r="B2482" t="s">
        <v>40</v>
      </c>
      <c r="C2482" s="37">
        <v>611</v>
      </c>
      <c r="D2482" s="38">
        <v>2010</v>
      </c>
    </row>
    <row r="2483" spans="1:4" x14ac:dyDescent="0.25">
      <c r="A2483" t="s">
        <v>56</v>
      </c>
      <c r="B2483" t="s">
        <v>41</v>
      </c>
      <c r="C2483" s="37">
        <v>2552</v>
      </c>
      <c r="D2483" s="38">
        <v>2010</v>
      </c>
    </row>
    <row r="2484" spans="1:4" x14ac:dyDescent="0.25">
      <c r="A2484" t="s">
        <v>56</v>
      </c>
      <c r="B2484" t="s">
        <v>42</v>
      </c>
      <c r="C2484" s="37">
        <v>268</v>
      </c>
      <c r="D2484" s="38">
        <v>2010</v>
      </c>
    </row>
    <row r="2485" spans="1:4" x14ac:dyDescent="0.25">
      <c r="A2485" t="s">
        <v>56</v>
      </c>
      <c r="B2485" t="s">
        <v>43</v>
      </c>
      <c r="C2485" s="37">
        <v>7925</v>
      </c>
      <c r="D2485" s="38">
        <v>2010</v>
      </c>
    </row>
    <row r="2486" spans="1:4" x14ac:dyDescent="0.25">
      <c r="A2486" t="s">
        <v>56</v>
      </c>
      <c r="B2486" t="s">
        <v>44</v>
      </c>
      <c r="C2486" s="37">
        <v>229</v>
      </c>
      <c r="D2486" s="38">
        <v>2010</v>
      </c>
    </row>
    <row r="2487" spans="1:4" x14ac:dyDescent="0.25">
      <c r="A2487" t="s">
        <v>56</v>
      </c>
      <c r="B2487" t="s">
        <v>45</v>
      </c>
      <c r="C2487" s="37">
        <v>0</v>
      </c>
      <c r="D2487" s="38">
        <v>2010</v>
      </c>
    </row>
    <row r="2488" spans="1:4" x14ac:dyDescent="0.25">
      <c r="A2488" t="s">
        <v>56</v>
      </c>
      <c r="B2488" t="s">
        <v>46</v>
      </c>
      <c r="C2488" s="37">
        <v>4908</v>
      </c>
      <c r="D2488" s="38">
        <v>2010</v>
      </c>
    </row>
    <row r="2489" spans="1:4" x14ac:dyDescent="0.25">
      <c r="A2489" t="s">
        <v>56</v>
      </c>
      <c r="B2489" t="s">
        <v>47</v>
      </c>
      <c r="C2489" s="37">
        <v>238</v>
      </c>
      <c r="D2489" s="38">
        <v>2010</v>
      </c>
    </row>
    <row r="2490" spans="1:4" x14ac:dyDescent="0.25">
      <c r="A2490" t="s">
        <v>56</v>
      </c>
      <c r="B2490" t="s">
        <v>48</v>
      </c>
      <c r="C2490" s="37">
        <v>647</v>
      </c>
      <c r="D2490" s="38">
        <v>2010</v>
      </c>
    </row>
    <row r="2491" spans="1:4" x14ac:dyDescent="0.25">
      <c r="A2491" t="s">
        <v>56</v>
      </c>
      <c r="B2491" t="s">
        <v>49</v>
      </c>
      <c r="C2491" s="37">
        <v>0</v>
      </c>
      <c r="D2491" s="38">
        <v>2010</v>
      </c>
    </row>
    <row r="2492" spans="1:4" x14ac:dyDescent="0.25">
      <c r="A2492" t="s">
        <v>56</v>
      </c>
      <c r="B2492" t="s">
        <v>50</v>
      </c>
      <c r="C2492" s="37">
        <v>1160</v>
      </c>
      <c r="D2492" s="38">
        <v>2010</v>
      </c>
    </row>
    <row r="2493" spans="1:4" x14ac:dyDescent="0.25">
      <c r="A2493" t="s">
        <v>56</v>
      </c>
      <c r="B2493" t="s">
        <v>51</v>
      </c>
      <c r="C2493" s="37">
        <v>968</v>
      </c>
      <c r="D2493" s="38">
        <v>2010</v>
      </c>
    </row>
    <row r="2494" spans="1:4" x14ac:dyDescent="0.25">
      <c r="A2494" t="s">
        <v>56</v>
      </c>
      <c r="B2494" t="s">
        <v>52</v>
      </c>
      <c r="C2494" s="37">
        <v>112</v>
      </c>
      <c r="D2494" s="38">
        <v>2010</v>
      </c>
    </row>
    <row r="2495" spans="1:4" x14ac:dyDescent="0.25">
      <c r="A2495" t="s">
        <v>56</v>
      </c>
      <c r="B2495" t="s">
        <v>53</v>
      </c>
      <c r="C2495" s="37">
        <v>208</v>
      </c>
      <c r="D2495" s="38">
        <v>2010</v>
      </c>
    </row>
    <row r="2496" spans="1:4" x14ac:dyDescent="0.25">
      <c r="A2496" t="s">
        <v>56</v>
      </c>
      <c r="B2496" t="s">
        <v>54</v>
      </c>
      <c r="C2496" s="37">
        <v>4999</v>
      </c>
      <c r="D2496" s="38">
        <v>2010</v>
      </c>
    </row>
    <row r="2497" spans="1:4" x14ac:dyDescent="0.25">
      <c r="A2497" t="s">
        <v>56</v>
      </c>
      <c r="B2497" t="s">
        <v>55</v>
      </c>
      <c r="C2497" s="37">
        <v>192</v>
      </c>
      <c r="D2497" s="38">
        <v>2010</v>
      </c>
    </row>
    <row r="2498" spans="1:4" x14ac:dyDescent="0.25">
      <c r="A2498" t="s">
        <v>56</v>
      </c>
      <c r="B2498" t="s">
        <v>56</v>
      </c>
      <c r="C2498" s="37" t="s">
        <v>60</v>
      </c>
      <c r="D2498" s="38">
        <v>2010</v>
      </c>
    </row>
    <row r="2499" spans="1:4" x14ac:dyDescent="0.25">
      <c r="A2499" t="s">
        <v>56</v>
      </c>
      <c r="B2499" t="s">
        <v>57</v>
      </c>
      <c r="C2499" s="37">
        <v>150</v>
      </c>
      <c r="D2499" s="38">
        <v>2010</v>
      </c>
    </row>
    <row r="2500" spans="1:4" x14ac:dyDescent="0.25">
      <c r="A2500" t="s">
        <v>56</v>
      </c>
      <c r="B2500" t="s">
        <v>58</v>
      </c>
      <c r="C2500" s="37">
        <v>0</v>
      </c>
      <c r="D2500" s="38">
        <v>2010</v>
      </c>
    </row>
    <row r="2501" spans="1:4" x14ac:dyDescent="0.25">
      <c r="A2501" t="s">
        <v>57</v>
      </c>
      <c r="B2501" t="s">
        <v>8</v>
      </c>
      <c r="C2501" s="37">
        <v>552</v>
      </c>
      <c r="D2501" s="38">
        <v>2010</v>
      </c>
    </row>
    <row r="2502" spans="1:4" x14ac:dyDescent="0.25">
      <c r="A2502" t="s">
        <v>57</v>
      </c>
      <c r="B2502" t="s">
        <v>9</v>
      </c>
      <c r="C2502" s="37">
        <v>798</v>
      </c>
      <c r="D2502" s="38">
        <v>2010</v>
      </c>
    </row>
    <row r="2503" spans="1:4" x14ac:dyDescent="0.25">
      <c r="A2503" t="s">
        <v>57</v>
      </c>
      <c r="B2503" t="s">
        <v>10</v>
      </c>
      <c r="C2503" s="37">
        <v>1854</v>
      </c>
      <c r="D2503" s="38">
        <v>2010</v>
      </c>
    </row>
    <row r="2504" spans="1:4" x14ac:dyDescent="0.25">
      <c r="A2504" t="s">
        <v>57</v>
      </c>
      <c r="B2504" t="s">
        <v>11</v>
      </c>
      <c r="C2504" s="37">
        <v>518</v>
      </c>
      <c r="D2504" s="38">
        <v>2010</v>
      </c>
    </row>
    <row r="2505" spans="1:4" x14ac:dyDescent="0.25">
      <c r="A2505" t="s">
        <v>57</v>
      </c>
      <c r="B2505" t="s">
        <v>12</v>
      </c>
      <c r="C2505" s="37">
        <v>4506</v>
      </c>
      <c r="D2505" s="38">
        <v>2010</v>
      </c>
    </row>
    <row r="2506" spans="1:4" x14ac:dyDescent="0.25">
      <c r="A2506" t="s">
        <v>57</v>
      </c>
      <c r="B2506" t="s">
        <v>13</v>
      </c>
      <c r="C2506" s="37">
        <v>1890</v>
      </c>
      <c r="D2506" s="38">
        <v>2010</v>
      </c>
    </row>
    <row r="2507" spans="1:4" x14ac:dyDescent="0.25">
      <c r="A2507" t="s">
        <v>57</v>
      </c>
      <c r="B2507" t="s">
        <v>14</v>
      </c>
      <c r="C2507" s="37">
        <v>359</v>
      </c>
      <c r="D2507" s="38">
        <v>2010</v>
      </c>
    </row>
    <row r="2508" spans="1:4" x14ac:dyDescent="0.25">
      <c r="A2508" t="s">
        <v>57</v>
      </c>
      <c r="B2508" t="s">
        <v>15</v>
      </c>
      <c r="C2508" s="37">
        <v>351</v>
      </c>
      <c r="D2508" s="38">
        <v>2010</v>
      </c>
    </row>
    <row r="2509" spans="1:4" x14ac:dyDescent="0.25">
      <c r="A2509" t="s">
        <v>57</v>
      </c>
      <c r="B2509" t="s">
        <v>16</v>
      </c>
      <c r="C2509" s="37">
        <v>98</v>
      </c>
      <c r="D2509" s="38">
        <v>2010</v>
      </c>
    </row>
    <row r="2510" spans="1:4" x14ac:dyDescent="0.25">
      <c r="A2510" t="s">
        <v>57</v>
      </c>
      <c r="B2510" t="s">
        <v>17</v>
      </c>
      <c r="C2510" s="37">
        <v>4492</v>
      </c>
      <c r="D2510" s="38">
        <v>2010</v>
      </c>
    </row>
    <row r="2511" spans="1:4" x14ac:dyDescent="0.25">
      <c r="A2511" t="s">
        <v>57</v>
      </c>
      <c r="B2511" t="s">
        <v>18</v>
      </c>
      <c r="C2511" s="37">
        <v>1656</v>
      </c>
      <c r="D2511" s="38">
        <v>2010</v>
      </c>
    </row>
    <row r="2512" spans="1:4" x14ac:dyDescent="0.25">
      <c r="A2512" t="s">
        <v>57</v>
      </c>
      <c r="B2512" t="s">
        <v>19</v>
      </c>
      <c r="C2512" s="37">
        <v>550</v>
      </c>
      <c r="D2512" s="38">
        <v>2010</v>
      </c>
    </row>
    <row r="2513" spans="1:4" x14ac:dyDescent="0.25">
      <c r="A2513" t="s">
        <v>57</v>
      </c>
      <c r="B2513" t="s">
        <v>20</v>
      </c>
      <c r="C2513" s="37">
        <v>902</v>
      </c>
      <c r="D2513" s="38">
        <v>2010</v>
      </c>
    </row>
    <row r="2514" spans="1:4" x14ac:dyDescent="0.25">
      <c r="A2514" t="s">
        <v>57</v>
      </c>
      <c r="B2514" t="s">
        <v>21</v>
      </c>
      <c r="C2514" s="37">
        <v>20299</v>
      </c>
      <c r="D2514" s="38">
        <v>2010</v>
      </c>
    </row>
    <row r="2515" spans="1:4" x14ac:dyDescent="0.25">
      <c r="A2515" t="s">
        <v>57</v>
      </c>
      <c r="B2515" t="s">
        <v>22</v>
      </c>
      <c r="C2515" s="37">
        <v>2563</v>
      </c>
      <c r="D2515" s="38">
        <v>2010</v>
      </c>
    </row>
    <row r="2516" spans="1:4" x14ac:dyDescent="0.25">
      <c r="A2516" t="s">
        <v>57</v>
      </c>
      <c r="B2516" t="s">
        <v>23</v>
      </c>
      <c r="C2516" s="37">
        <v>2300</v>
      </c>
      <c r="D2516" s="38">
        <v>2010</v>
      </c>
    </row>
    <row r="2517" spans="1:4" x14ac:dyDescent="0.25">
      <c r="A2517" t="s">
        <v>57</v>
      </c>
      <c r="B2517" t="s">
        <v>24</v>
      </c>
      <c r="C2517" s="37">
        <v>752</v>
      </c>
      <c r="D2517" s="38">
        <v>2010</v>
      </c>
    </row>
    <row r="2518" spans="1:4" x14ac:dyDescent="0.25">
      <c r="A2518" t="s">
        <v>57</v>
      </c>
      <c r="B2518" t="s">
        <v>25</v>
      </c>
      <c r="C2518" s="37">
        <v>287</v>
      </c>
      <c r="D2518" s="38">
        <v>2010</v>
      </c>
    </row>
    <row r="2519" spans="1:4" x14ac:dyDescent="0.25">
      <c r="A2519" t="s">
        <v>57</v>
      </c>
      <c r="B2519" t="s">
        <v>26</v>
      </c>
      <c r="C2519" s="37">
        <v>331</v>
      </c>
      <c r="D2519" s="38">
        <v>2010</v>
      </c>
    </row>
    <row r="2520" spans="1:4" x14ac:dyDescent="0.25">
      <c r="A2520" t="s">
        <v>57</v>
      </c>
      <c r="B2520" t="s">
        <v>27</v>
      </c>
      <c r="C2520" s="37">
        <v>448</v>
      </c>
      <c r="D2520" s="38">
        <v>2010</v>
      </c>
    </row>
    <row r="2521" spans="1:4" x14ac:dyDescent="0.25">
      <c r="A2521" t="s">
        <v>57</v>
      </c>
      <c r="B2521" t="s">
        <v>28</v>
      </c>
      <c r="C2521" s="37">
        <v>1088</v>
      </c>
      <c r="D2521" s="38">
        <v>2010</v>
      </c>
    </row>
    <row r="2522" spans="1:4" x14ac:dyDescent="0.25">
      <c r="A2522" t="s">
        <v>57</v>
      </c>
      <c r="B2522" t="s">
        <v>29</v>
      </c>
      <c r="C2522" s="37">
        <v>992</v>
      </c>
      <c r="D2522" s="38">
        <v>2010</v>
      </c>
    </row>
    <row r="2523" spans="1:4" x14ac:dyDescent="0.25">
      <c r="A2523" t="s">
        <v>57</v>
      </c>
      <c r="B2523" t="s">
        <v>30</v>
      </c>
      <c r="C2523" s="37">
        <v>6317</v>
      </c>
      <c r="D2523" s="38">
        <v>2010</v>
      </c>
    </row>
    <row r="2524" spans="1:4" x14ac:dyDescent="0.25">
      <c r="A2524" t="s">
        <v>57</v>
      </c>
      <c r="B2524" t="s">
        <v>31</v>
      </c>
      <c r="C2524" s="37">
        <v>16741</v>
      </c>
      <c r="D2524" s="38">
        <v>2010</v>
      </c>
    </row>
    <row r="2525" spans="1:4" x14ac:dyDescent="0.25">
      <c r="A2525" t="s">
        <v>57</v>
      </c>
      <c r="B2525" t="s">
        <v>32</v>
      </c>
      <c r="C2525" s="37">
        <v>810</v>
      </c>
      <c r="D2525" s="38">
        <v>2010</v>
      </c>
    </row>
    <row r="2526" spans="1:4" x14ac:dyDescent="0.25">
      <c r="A2526" t="s">
        <v>57</v>
      </c>
      <c r="B2526" t="s">
        <v>33</v>
      </c>
      <c r="C2526" s="37">
        <v>1716</v>
      </c>
      <c r="D2526" s="38">
        <v>2010</v>
      </c>
    </row>
    <row r="2527" spans="1:4" x14ac:dyDescent="0.25">
      <c r="A2527" t="s">
        <v>57</v>
      </c>
      <c r="B2527" t="s">
        <v>34</v>
      </c>
      <c r="C2527" s="37">
        <v>154</v>
      </c>
      <c r="D2527" s="38">
        <v>2010</v>
      </c>
    </row>
    <row r="2528" spans="1:4" x14ac:dyDescent="0.25">
      <c r="A2528" t="s">
        <v>57</v>
      </c>
      <c r="B2528" t="s">
        <v>35</v>
      </c>
      <c r="C2528" s="37">
        <v>853</v>
      </c>
      <c r="D2528" s="38">
        <v>2010</v>
      </c>
    </row>
    <row r="2529" spans="1:4" x14ac:dyDescent="0.25">
      <c r="A2529" t="s">
        <v>57</v>
      </c>
      <c r="B2529" t="s">
        <v>36</v>
      </c>
      <c r="C2529" s="37">
        <v>1049</v>
      </c>
      <c r="D2529" s="38">
        <v>2010</v>
      </c>
    </row>
    <row r="2530" spans="1:4" x14ac:dyDescent="0.25">
      <c r="A2530" t="s">
        <v>57</v>
      </c>
      <c r="B2530" t="s">
        <v>37</v>
      </c>
      <c r="C2530" s="37">
        <v>69</v>
      </c>
      <c r="D2530" s="38">
        <v>2010</v>
      </c>
    </row>
    <row r="2531" spans="1:4" x14ac:dyDescent="0.25">
      <c r="A2531" t="s">
        <v>57</v>
      </c>
      <c r="B2531" t="s">
        <v>38</v>
      </c>
      <c r="C2531" s="37">
        <v>632</v>
      </c>
      <c r="D2531" s="38">
        <v>2010</v>
      </c>
    </row>
    <row r="2532" spans="1:4" x14ac:dyDescent="0.25">
      <c r="A2532" t="s">
        <v>57</v>
      </c>
      <c r="B2532" t="s">
        <v>39</v>
      </c>
      <c r="C2532" s="37">
        <v>123</v>
      </c>
      <c r="D2532" s="38">
        <v>2010</v>
      </c>
    </row>
    <row r="2533" spans="1:4" x14ac:dyDescent="0.25">
      <c r="A2533" t="s">
        <v>57</v>
      </c>
      <c r="B2533" t="s">
        <v>40</v>
      </c>
      <c r="C2533" s="37">
        <v>1291</v>
      </c>
      <c r="D2533" s="38">
        <v>2010</v>
      </c>
    </row>
    <row r="2534" spans="1:4" x14ac:dyDescent="0.25">
      <c r="A2534" t="s">
        <v>57</v>
      </c>
      <c r="B2534" t="s">
        <v>41</v>
      </c>
      <c r="C2534" s="37">
        <v>1817</v>
      </c>
      <c r="D2534" s="38">
        <v>2010</v>
      </c>
    </row>
    <row r="2535" spans="1:4" x14ac:dyDescent="0.25">
      <c r="A2535" t="s">
        <v>57</v>
      </c>
      <c r="B2535" t="s">
        <v>42</v>
      </c>
      <c r="C2535" s="37">
        <v>497</v>
      </c>
      <c r="D2535" s="38">
        <v>2010</v>
      </c>
    </row>
    <row r="2536" spans="1:4" x14ac:dyDescent="0.25">
      <c r="A2536" t="s">
        <v>57</v>
      </c>
      <c r="B2536" t="s">
        <v>43</v>
      </c>
      <c r="C2536" s="37">
        <v>1674</v>
      </c>
      <c r="D2536" s="38">
        <v>2010</v>
      </c>
    </row>
    <row r="2537" spans="1:4" x14ac:dyDescent="0.25">
      <c r="A2537" t="s">
        <v>57</v>
      </c>
      <c r="B2537" t="s">
        <v>44</v>
      </c>
      <c r="C2537" s="37">
        <v>89</v>
      </c>
      <c r="D2537" s="38">
        <v>2010</v>
      </c>
    </row>
    <row r="2538" spans="1:4" x14ac:dyDescent="0.25">
      <c r="A2538" t="s">
        <v>57</v>
      </c>
      <c r="B2538" t="s">
        <v>45</v>
      </c>
      <c r="C2538" s="37">
        <v>1444</v>
      </c>
      <c r="D2538" s="38">
        <v>2010</v>
      </c>
    </row>
    <row r="2539" spans="1:4" x14ac:dyDescent="0.25">
      <c r="A2539" t="s">
        <v>57</v>
      </c>
      <c r="B2539" t="s">
        <v>46</v>
      </c>
      <c r="C2539" s="37">
        <v>2211</v>
      </c>
      <c r="D2539" s="38">
        <v>2010</v>
      </c>
    </row>
    <row r="2540" spans="1:4" x14ac:dyDescent="0.25">
      <c r="A2540" t="s">
        <v>57</v>
      </c>
      <c r="B2540" t="s">
        <v>47</v>
      </c>
      <c r="C2540" s="37">
        <v>0</v>
      </c>
      <c r="D2540" s="38">
        <v>2010</v>
      </c>
    </row>
    <row r="2541" spans="1:4" x14ac:dyDescent="0.25">
      <c r="A2541" t="s">
        <v>57</v>
      </c>
      <c r="B2541" t="s">
        <v>48</v>
      </c>
      <c r="C2541" s="37">
        <v>1142</v>
      </c>
      <c r="D2541" s="38">
        <v>2010</v>
      </c>
    </row>
    <row r="2542" spans="1:4" x14ac:dyDescent="0.25">
      <c r="A2542" t="s">
        <v>57</v>
      </c>
      <c r="B2542" t="s">
        <v>49</v>
      </c>
      <c r="C2542" s="37">
        <v>235</v>
      </c>
      <c r="D2542" s="38">
        <v>2010</v>
      </c>
    </row>
    <row r="2543" spans="1:4" x14ac:dyDescent="0.25">
      <c r="A2543" t="s">
        <v>57</v>
      </c>
      <c r="B2543" t="s">
        <v>50</v>
      </c>
      <c r="C2543" s="37">
        <v>856</v>
      </c>
      <c r="D2543" s="38">
        <v>2010</v>
      </c>
    </row>
    <row r="2544" spans="1:4" x14ac:dyDescent="0.25">
      <c r="A2544" t="s">
        <v>57</v>
      </c>
      <c r="B2544" t="s">
        <v>51</v>
      </c>
      <c r="C2544" s="37">
        <v>3039</v>
      </c>
      <c r="D2544" s="38">
        <v>2010</v>
      </c>
    </row>
    <row r="2545" spans="1:4" x14ac:dyDescent="0.25">
      <c r="A2545" t="s">
        <v>57</v>
      </c>
      <c r="B2545" t="s">
        <v>52</v>
      </c>
      <c r="C2545" s="37">
        <v>476</v>
      </c>
      <c r="D2545" s="38">
        <v>2010</v>
      </c>
    </row>
    <row r="2546" spans="1:4" x14ac:dyDescent="0.25">
      <c r="A2546" t="s">
        <v>57</v>
      </c>
      <c r="B2546" t="s">
        <v>53</v>
      </c>
      <c r="C2546" s="37">
        <v>75</v>
      </c>
      <c r="D2546" s="38">
        <v>2010</v>
      </c>
    </row>
    <row r="2547" spans="1:4" x14ac:dyDescent="0.25">
      <c r="A2547" t="s">
        <v>57</v>
      </c>
      <c r="B2547" t="s">
        <v>54</v>
      </c>
      <c r="C2547" s="37">
        <v>771</v>
      </c>
      <c r="D2547" s="38">
        <v>2010</v>
      </c>
    </row>
    <row r="2548" spans="1:4" x14ac:dyDescent="0.25">
      <c r="A2548" t="s">
        <v>57</v>
      </c>
      <c r="B2548" t="s">
        <v>55</v>
      </c>
      <c r="C2548" s="37">
        <v>1013</v>
      </c>
      <c r="D2548" s="38">
        <v>2010</v>
      </c>
    </row>
    <row r="2549" spans="1:4" x14ac:dyDescent="0.25">
      <c r="A2549" t="s">
        <v>57</v>
      </c>
      <c r="B2549" t="s">
        <v>56</v>
      </c>
      <c r="C2549" s="37">
        <v>256</v>
      </c>
      <c r="D2549" s="38">
        <v>2010</v>
      </c>
    </row>
    <row r="2550" spans="1:4" x14ac:dyDescent="0.25">
      <c r="A2550" t="s">
        <v>57</v>
      </c>
      <c r="B2550" t="s">
        <v>57</v>
      </c>
      <c r="C2550" s="37" t="s">
        <v>60</v>
      </c>
      <c r="D2550" s="38">
        <v>2010</v>
      </c>
    </row>
    <row r="2551" spans="1:4" x14ac:dyDescent="0.25">
      <c r="A2551" t="s">
        <v>57</v>
      </c>
      <c r="B2551" t="s">
        <v>58</v>
      </c>
      <c r="C2551" s="37">
        <v>129</v>
      </c>
      <c r="D2551" s="38">
        <v>2010</v>
      </c>
    </row>
    <row r="2552" spans="1:4" x14ac:dyDescent="0.25">
      <c r="A2552" t="s">
        <v>58</v>
      </c>
      <c r="B2552" t="s">
        <v>8</v>
      </c>
      <c r="C2552" s="37">
        <v>172</v>
      </c>
      <c r="D2552" s="38">
        <v>2010</v>
      </c>
    </row>
    <row r="2553" spans="1:4" x14ac:dyDescent="0.25">
      <c r="A2553" t="s">
        <v>58</v>
      </c>
      <c r="B2553" t="s">
        <v>9</v>
      </c>
      <c r="C2553" s="37">
        <v>0</v>
      </c>
      <c r="D2553" s="38">
        <v>2010</v>
      </c>
    </row>
    <row r="2554" spans="1:4" x14ac:dyDescent="0.25">
      <c r="A2554" t="s">
        <v>58</v>
      </c>
      <c r="B2554" t="s">
        <v>10</v>
      </c>
      <c r="C2554" s="37">
        <v>1511</v>
      </c>
      <c r="D2554" s="38">
        <v>2010</v>
      </c>
    </row>
    <row r="2555" spans="1:4" x14ac:dyDescent="0.25">
      <c r="A2555" t="s">
        <v>58</v>
      </c>
      <c r="B2555" t="s">
        <v>11</v>
      </c>
      <c r="C2555" s="37">
        <v>0</v>
      </c>
      <c r="D2555" s="38">
        <v>2010</v>
      </c>
    </row>
    <row r="2556" spans="1:4" x14ac:dyDescent="0.25">
      <c r="A2556" t="s">
        <v>58</v>
      </c>
      <c r="B2556" t="s">
        <v>12</v>
      </c>
      <c r="C2556" s="37">
        <v>2784</v>
      </c>
      <c r="D2556" s="38">
        <v>2010</v>
      </c>
    </row>
    <row r="2557" spans="1:4" x14ac:dyDescent="0.25">
      <c r="A2557" t="s">
        <v>58</v>
      </c>
      <c r="B2557" t="s">
        <v>13</v>
      </c>
      <c r="C2557" s="37">
        <v>4390</v>
      </c>
      <c r="D2557" s="38">
        <v>2010</v>
      </c>
    </row>
    <row r="2558" spans="1:4" x14ac:dyDescent="0.25">
      <c r="A2558" t="s">
        <v>58</v>
      </c>
      <c r="B2558" t="s">
        <v>14</v>
      </c>
      <c r="C2558" s="37">
        <v>0</v>
      </c>
      <c r="D2558" s="38">
        <v>2010</v>
      </c>
    </row>
    <row r="2559" spans="1:4" x14ac:dyDescent="0.25">
      <c r="A2559" t="s">
        <v>58</v>
      </c>
      <c r="B2559" t="s">
        <v>15</v>
      </c>
      <c r="C2559" s="37">
        <v>0</v>
      </c>
      <c r="D2559" s="38">
        <v>2010</v>
      </c>
    </row>
    <row r="2560" spans="1:4" x14ac:dyDescent="0.25">
      <c r="A2560" t="s">
        <v>58</v>
      </c>
      <c r="B2560" t="s">
        <v>16</v>
      </c>
      <c r="C2560" s="37">
        <v>0</v>
      </c>
      <c r="D2560" s="38">
        <v>2010</v>
      </c>
    </row>
    <row r="2561" spans="1:4" x14ac:dyDescent="0.25">
      <c r="A2561" t="s">
        <v>58</v>
      </c>
      <c r="B2561" t="s">
        <v>17</v>
      </c>
      <c r="C2561" s="37">
        <v>396</v>
      </c>
      <c r="D2561" s="38">
        <v>2010</v>
      </c>
    </row>
    <row r="2562" spans="1:4" x14ac:dyDescent="0.25">
      <c r="A2562" t="s">
        <v>58</v>
      </c>
      <c r="B2562" t="s">
        <v>18</v>
      </c>
      <c r="C2562" s="37">
        <v>745</v>
      </c>
      <c r="D2562" s="38">
        <v>2010</v>
      </c>
    </row>
    <row r="2563" spans="1:4" x14ac:dyDescent="0.25">
      <c r="A2563" t="s">
        <v>58</v>
      </c>
      <c r="B2563" t="s">
        <v>19</v>
      </c>
      <c r="C2563" s="37">
        <v>25</v>
      </c>
      <c r="D2563" s="38">
        <v>2010</v>
      </c>
    </row>
    <row r="2564" spans="1:4" x14ac:dyDescent="0.25">
      <c r="A2564" t="s">
        <v>58</v>
      </c>
      <c r="B2564" t="s">
        <v>20</v>
      </c>
      <c r="C2564" s="37">
        <v>942</v>
      </c>
      <c r="D2564" s="38">
        <v>2010</v>
      </c>
    </row>
    <row r="2565" spans="1:4" x14ac:dyDescent="0.25">
      <c r="A2565" t="s">
        <v>58</v>
      </c>
      <c r="B2565" t="s">
        <v>21</v>
      </c>
      <c r="C2565" s="37">
        <v>415</v>
      </c>
      <c r="D2565" s="38">
        <v>2010</v>
      </c>
    </row>
    <row r="2566" spans="1:4" x14ac:dyDescent="0.25">
      <c r="A2566" t="s">
        <v>58</v>
      </c>
      <c r="B2566" t="s">
        <v>22</v>
      </c>
      <c r="C2566" s="37">
        <v>132</v>
      </c>
      <c r="D2566" s="38">
        <v>2010</v>
      </c>
    </row>
    <row r="2567" spans="1:4" x14ac:dyDescent="0.25">
      <c r="A2567" t="s">
        <v>58</v>
      </c>
      <c r="B2567" t="s">
        <v>23</v>
      </c>
      <c r="C2567" s="37">
        <v>462</v>
      </c>
      <c r="D2567" s="38">
        <v>2010</v>
      </c>
    </row>
    <row r="2568" spans="1:4" x14ac:dyDescent="0.25">
      <c r="A2568" t="s">
        <v>58</v>
      </c>
      <c r="B2568" t="s">
        <v>24</v>
      </c>
      <c r="C2568" s="37">
        <v>532</v>
      </c>
      <c r="D2568" s="38">
        <v>2010</v>
      </c>
    </row>
    <row r="2569" spans="1:4" x14ac:dyDescent="0.25">
      <c r="A2569" t="s">
        <v>58</v>
      </c>
      <c r="B2569" t="s">
        <v>25</v>
      </c>
      <c r="C2569" s="37">
        <v>519</v>
      </c>
      <c r="D2569" s="38">
        <v>2010</v>
      </c>
    </row>
    <row r="2570" spans="1:4" x14ac:dyDescent="0.25">
      <c r="A2570" t="s">
        <v>58</v>
      </c>
      <c r="B2570" t="s">
        <v>26</v>
      </c>
      <c r="C2570" s="37">
        <v>107</v>
      </c>
      <c r="D2570" s="38">
        <v>2010</v>
      </c>
    </row>
    <row r="2571" spans="1:4" x14ac:dyDescent="0.25">
      <c r="A2571" t="s">
        <v>58</v>
      </c>
      <c r="B2571" t="s">
        <v>27</v>
      </c>
      <c r="C2571" s="37">
        <v>0</v>
      </c>
      <c r="D2571" s="38">
        <v>2010</v>
      </c>
    </row>
    <row r="2572" spans="1:4" x14ac:dyDescent="0.25">
      <c r="A2572" t="s">
        <v>58</v>
      </c>
      <c r="B2572" t="s">
        <v>28</v>
      </c>
      <c r="C2572" s="37">
        <v>51</v>
      </c>
      <c r="D2572" s="38">
        <v>2010</v>
      </c>
    </row>
    <row r="2573" spans="1:4" x14ac:dyDescent="0.25">
      <c r="A2573" t="s">
        <v>58</v>
      </c>
      <c r="B2573" t="s">
        <v>29</v>
      </c>
      <c r="C2573" s="37">
        <v>252</v>
      </c>
      <c r="D2573" s="38">
        <v>2010</v>
      </c>
    </row>
    <row r="2574" spans="1:4" x14ac:dyDescent="0.25">
      <c r="A2574" t="s">
        <v>58</v>
      </c>
      <c r="B2574" t="s">
        <v>30</v>
      </c>
      <c r="C2574" s="37">
        <v>570</v>
      </c>
      <c r="D2574" s="38">
        <v>2010</v>
      </c>
    </row>
    <row r="2575" spans="1:4" x14ac:dyDescent="0.25">
      <c r="A2575" t="s">
        <v>58</v>
      </c>
      <c r="B2575" t="s">
        <v>31</v>
      </c>
      <c r="C2575" s="37">
        <v>218</v>
      </c>
      <c r="D2575" s="38">
        <v>2010</v>
      </c>
    </row>
    <row r="2576" spans="1:4" x14ac:dyDescent="0.25">
      <c r="A2576" t="s">
        <v>58</v>
      </c>
      <c r="B2576" t="s">
        <v>32</v>
      </c>
      <c r="C2576" s="37">
        <v>0</v>
      </c>
      <c r="D2576" s="38">
        <v>2010</v>
      </c>
    </row>
    <row r="2577" spans="1:4" x14ac:dyDescent="0.25">
      <c r="A2577" t="s">
        <v>58</v>
      </c>
      <c r="B2577" t="s">
        <v>33</v>
      </c>
      <c r="C2577" s="37">
        <v>421</v>
      </c>
      <c r="D2577" s="38">
        <v>2010</v>
      </c>
    </row>
    <row r="2578" spans="1:4" x14ac:dyDescent="0.25">
      <c r="A2578" t="s">
        <v>58</v>
      </c>
      <c r="B2578" t="s">
        <v>34</v>
      </c>
      <c r="C2578" s="37">
        <v>2528</v>
      </c>
      <c r="D2578" s="38">
        <v>2010</v>
      </c>
    </row>
    <row r="2579" spans="1:4" x14ac:dyDescent="0.25">
      <c r="A2579" t="s">
        <v>58</v>
      </c>
      <c r="B2579" t="s">
        <v>35</v>
      </c>
      <c r="C2579" s="37">
        <v>1711</v>
      </c>
      <c r="D2579" s="38">
        <v>2010</v>
      </c>
    </row>
    <row r="2580" spans="1:4" x14ac:dyDescent="0.25">
      <c r="A2580" t="s">
        <v>58</v>
      </c>
      <c r="B2580" t="s">
        <v>36</v>
      </c>
      <c r="C2580" s="37">
        <v>416</v>
      </c>
      <c r="D2580" s="38">
        <v>2010</v>
      </c>
    </row>
    <row r="2581" spans="1:4" x14ac:dyDescent="0.25">
      <c r="A2581" t="s">
        <v>58</v>
      </c>
      <c r="B2581" t="s">
        <v>37</v>
      </c>
      <c r="C2581" s="37">
        <v>0</v>
      </c>
      <c r="D2581" s="38">
        <v>2010</v>
      </c>
    </row>
    <row r="2582" spans="1:4" x14ac:dyDescent="0.25">
      <c r="A2582" t="s">
        <v>58</v>
      </c>
      <c r="B2582" t="s">
        <v>38</v>
      </c>
      <c r="C2582" s="37">
        <v>0</v>
      </c>
      <c r="D2582" s="38">
        <v>2010</v>
      </c>
    </row>
    <row r="2583" spans="1:4" x14ac:dyDescent="0.25">
      <c r="A2583" t="s">
        <v>58</v>
      </c>
      <c r="B2583" t="s">
        <v>39</v>
      </c>
      <c r="C2583" s="37">
        <v>707</v>
      </c>
      <c r="D2583" s="38">
        <v>2010</v>
      </c>
    </row>
    <row r="2584" spans="1:4" x14ac:dyDescent="0.25">
      <c r="A2584" t="s">
        <v>58</v>
      </c>
      <c r="B2584" t="s">
        <v>40</v>
      </c>
      <c r="C2584" s="37">
        <v>146</v>
      </c>
      <c r="D2584" s="38">
        <v>2010</v>
      </c>
    </row>
    <row r="2585" spans="1:4" x14ac:dyDescent="0.25">
      <c r="A2585" t="s">
        <v>58</v>
      </c>
      <c r="B2585" t="s">
        <v>41</v>
      </c>
      <c r="C2585" s="37">
        <v>34</v>
      </c>
      <c r="D2585" s="38">
        <v>2010</v>
      </c>
    </row>
    <row r="2586" spans="1:4" x14ac:dyDescent="0.25">
      <c r="A2586" t="s">
        <v>58</v>
      </c>
      <c r="B2586" t="s">
        <v>42</v>
      </c>
      <c r="C2586" s="37">
        <v>233</v>
      </c>
      <c r="D2586" s="38">
        <v>2010</v>
      </c>
    </row>
    <row r="2587" spans="1:4" x14ac:dyDescent="0.25">
      <c r="A2587" t="s">
        <v>58</v>
      </c>
      <c r="B2587" t="s">
        <v>43</v>
      </c>
      <c r="C2587" s="37">
        <v>56</v>
      </c>
      <c r="D2587" s="38">
        <v>2010</v>
      </c>
    </row>
    <row r="2588" spans="1:4" x14ac:dyDescent="0.25">
      <c r="A2588" t="s">
        <v>58</v>
      </c>
      <c r="B2588" t="s">
        <v>44</v>
      </c>
      <c r="C2588" s="37">
        <v>62</v>
      </c>
      <c r="D2588" s="38">
        <v>2010</v>
      </c>
    </row>
    <row r="2589" spans="1:4" x14ac:dyDescent="0.25">
      <c r="A2589" t="s">
        <v>58</v>
      </c>
      <c r="B2589" t="s">
        <v>45</v>
      </c>
      <c r="C2589" s="37">
        <v>14</v>
      </c>
      <c r="D2589" s="38">
        <v>2010</v>
      </c>
    </row>
    <row r="2590" spans="1:4" x14ac:dyDescent="0.25">
      <c r="A2590" t="s">
        <v>58</v>
      </c>
      <c r="B2590" t="s">
        <v>46</v>
      </c>
      <c r="C2590" s="37">
        <v>95</v>
      </c>
      <c r="D2590" s="38">
        <v>2010</v>
      </c>
    </row>
    <row r="2591" spans="1:4" x14ac:dyDescent="0.25">
      <c r="A2591" t="s">
        <v>58</v>
      </c>
      <c r="B2591" t="s">
        <v>47</v>
      </c>
      <c r="C2591" s="37">
        <v>0</v>
      </c>
      <c r="D2591" s="38">
        <v>2010</v>
      </c>
    </row>
    <row r="2592" spans="1:4" x14ac:dyDescent="0.25">
      <c r="A2592" t="s">
        <v>58</v>
      </c>
      <c r="B2592" t="s">
        <v>48</v>
      </c>
      <c r="C2592" s="37">
        <v>220</v>
      </c>
      <c r="D2592" s="38">
        <v>2010</v>
      </c>
    </row>
    <row r="2593" spans="1:4" x14ac:dyDescent="0.25">
      <c r="A2593" t="s">
        <v>58</v>
      </c>
      <c r="B2593" t="s">
        <v>49</v>
      </c>
      <c r="C2593" s="37">
        <v>258</v>
      </c>
      <c r="D2593" s="38">
        <v>2010</v>
      </c>
    </row>
    <row r="2594" spans="1:4" x14ac:dyDescent="0.25">
      <c r="A2594" t="s">
        <v>58</v>
      </c>
      <c r="B2594" t="s">
        <v>50</v>
      </c>
      <c r="C2594" s="37">
        <v>495</v>
      </c>
      <c r="D2594" s="38">
        <v>2010</v>
      </c>
    </row>
    <row r="2595" spans="1:4" x14ac:dyDescent="0.25">
      <c r="A2595" t="s">
        <v>58</v>
      </c>
      <c r="B2595" t="s">
        <v>51</v>
      </c>
      <c r="C2595" s="37">
        <v>1990</v>
      </c>
      <c r="D2595" s="38">
        <v>2010</v>
      </c>
    </row>
    <row r="2596" spans="1:4" x14ac:dyDescent="0.25">
      <c r="A2596" t="s">
        <v>58</v>
      </c>
      <c r="B2596" t="s">
        <v>52</v>
      </c>
      <c r="C2596" s="37">
        <v>3226</v>
      </c>
      <c r="D2596" s="38">
        <v>2010</v>
      </c>
    </row>
    <row r="2597" spans="1:4" x14ac:dyDescent="0.25">
      <c r="A2597" t="s">
        <v>58</v>
      </c>
      <c r="B2597" t="s">
        <v>53</v>
      </c>
      <c r="C2597" s="37">
        <v>75</v>
      </c>
      <c r="D2597" s="38">
        <v>2010</v>
      </c>
    </row>
    <row r="2598" spans="1:4" x14ac:dyDescent="0.25">
      <c r="A2598" t="s">
        <v>58</v>
      </c>
      <c r="B2598" t="s">
        <v>54</v>
      </c>
      <c r="C2598" s="37">
        <v>580</v>
      </c>
      <c r="D2598" s="38">
        <v>2010</v>
      </c>
    </row>
    <row r="2599" spans="1:4" x14ac:dyDescent="0.25">
      <c r="A2599" t="s">
        <v>58</v>
      </c>
      <c r="B2599" t="s">
        <v>55</v>
      </c>
      <c r="C2599" s="37">
        <v>556</v>
      </c>
      <c r="D2599" s="38">
        <v>2010</v>
      </c>
    </row>
    <row r="2600" spans="1:4" x14ac:dyDescent="0.25">
      <c r="A2600" t="s">
        <v>58</v>
      </c>
      <c r="B2600" t="s">
        <v>56</v>
      </c>
      <c r="C2600" s="37">
        <v>0</v>
      </c>
      <c r="D2600" s="38">
        <v>2010</v>
      </c>
    </row>
    <row r="2601" spans="1:4" x14ac:dyDescent="0.25">
      <c r="A2601" t="s">
        <v>58</v>
      </c>
      <c r="B2601" t="s">
        <v>57</v>
      </c>
      <c r="C2601" s="37">
        <v>0</v>
      </c>
      <c r="D2601" s="38">
        <v>2010</v>
      </c>
    </row>
    <row r="2602" spans="1:4" x14ac:dyDescent="0.25">
      <c r="A2602" t="s">
        <v>58</v>
      </c>
      <c r="B2602" t="s">
        <v>58</v>
      </c>
      <c r="C2602" s="37" t="s">
        <v>60</v>
      </c>
      <c r="D2602" s="38">
        <v>2010</v>
      </c>
    </row>
    <row r="2603" spans="1:4" x14ac:dyDescent="0.25">
      <c r="A2603" t="s">
        <v>8</v>
      </c>
      <c r="B2603" t="s">
        <v>8</v>
      </c>
      <c r="C2603" s="37" t="s">
        <v>60</v>
      </c>
      <c r="D2603" s="38">
        <v>2011</v>
      </c>
    </row>
    <row r="2604" spans="1:4" x14ac:dyDescent="0.25">
      <c r="A2604" t="s">
        <v>8</v>
      </c>
      <c r="B2604" t="s">
        <v>9</v>
      </c>
      <c r="C2604" s="37">
        <v>1771</v>
      </c>
      <c r="D2604" s="38">
        <v>2011</v>
      </c>
    </row>
    <row r="2605" spans="1:4" x14ac:dyDescent="0.25">
      <c r="A2605" t="s">
        <v>8</v>
      </c>
      <c r="B2605" t="s">
        <v>10</v>
      </c>
      <c r="C2605" s="37">
        <v>1677</v>
      </c>
      <c r="D2605" s="38">
        <v>2011</v>
      </c>
    </row>
    <row r="2606" spans="1:4" x14ac:dyDescent="0.25">
      <c r="A2606" t="s">
        <v>8</v>
      </c>
      <c r="B2606" t="s">
        <v>11</v>
      </c>
      <c r="C2606" s="37">
        <v>1642</v>
      </c>
      <c r="D2606" s="38">
        <v>2011</v>
      </c>
    </row>
    <row r="2607" spans="1:4" x14ac:dyDescent="0.25">
      <c r="A2607" t="s">
        <v>8</v>
      </c>
      <c r="B2607" t="s">
        <v>12</v>
      </c>
      <c r="C2607" s="37">
        <v>3389</v>
      </c>
      <c r="D2607" s="38">
        <v>2011</v>
      </c>
    </row>
    <row r="2608" spans="1:4" x14ac:dyDescent="0.25">
      <c r="A2608" t="s">
        <v>8</v>
      </c>
      <c r="B2608" t="s">
        <v>13</v>
      </c>
      <c r="C2608" s="37">
        <v>348</v>
      </c>
      <c r="D2608" s="38">
        <v>2011</v>
      </c>
    </row>
    <row r="2609" spans="1:4" x14ac:dyDescent="0.25">
      <c r="A2609" t="s">
        <v>8</v>
      </c>
      <c r="B2609" t="s">
        <v>14</v>
      </c>
      <c r="C2609" s="37">
        <v>2921</v>
      </c>
      <c r="D2609" s="38">
        <v>2011</v>
      </c>
    </row>
    <row r="2610" spans="1:4" x14ac:dyDescent="0.25">
      <c r="A2610" t="s">
        <v>8</v>
      </c>
      <c r="B2610" t="s">
        <v>15</v>
      </c>
      <c r="C2610" s="37">
        <v>232</v>
      </c>
      <c r="D2610" s="38">
        <v>2011</v>
      </c>
    </row>
    <row r="2611" spans="1:4" x14ac:dyDescent="0.25">
      <c r="A2611" t="s">
        <v>8</v>
      </c>
      <c r="B2611" t="s">
        <v>16</v>
      </c>
      <c r="C2611" s="37">
        <v>399</v>
      </c>
      <c r="D2611" s="38">
        <v>2011</v>
      </c>
    </row>
    <row r="2612" spans="1:4" x14ac:dyDescent="0.25">
      <c r="A2612" t="s">
        <v>8</v>
      </c>
      <c r="B2612" t="s">
        <v>17</v>
      </c>
      <c r="C2612" s="37">
        <v>20063</v>
      </c>
      <c r="D2612" s="38">
        <v>2011</v>
      </c>
    </row>
    <row r="2613" spans="1:4" x14ac:dyDescent="0.25">
      <c r="A2613" t="s">
        <v>8</v>
      </c>
      <c r="B2613" t="s">
        <v>18</v>
      </c>
      <c r="C2613" s="37">
        <v>19346</v>
      </c>
      <c r="D2613" s="38">
        <v>2011</v>
      </c>
    </row>
    <row r="2614" spans="1:4" x14ac:dyDescent="0.25">
      <c r="A2614" t="s">
        <v>8</v>
      </c>
      <c r="B2614" t="s">
        <v>19</v>
      </c>
      <c r="C2614" s="37">
        <v>1259</v>
      </c>
      <c r="D2614" s="38">
        <v>2011</v>
      </c>
    </row>
    <row r="2615" spans="1:4" x14ac:dyDescent="0.25">
      <c r="A2615" t="s">
        <v>8</v>
      </c>
      <c r="B2615" t="s">
        <v>20</v>
      </c>
      <c r="C2615" s="37">
        <v>137</v>
      </c>
      <c r="D2615" s="38">
        <v>2011</v>
      </c>
    </row>
    <row r="2616" spans="1:4" x14ac:dyDescent="0.25">
      <c r="A2616" t="s">
        <v>8</v>
      </c>
      <c r="B2616" t="s">
        <v>21</v>
      </c>
      <c r="C2616" s="37">
        <v>6991</v>
      </c>
      <c r="D2616" s="38">
        <v>2011</v>
      </c>
    </row>
    <row r="2617" spans="1:4" x14ac:dyDescent="0.25">
      <c r="A2617" t="s">
        <v>8</v>
      </c>
      <c r="B2617" t="s">
        <v>22</v>
      </c>
      <c r="C2617" s="37">
        <v>1434</v>
      </c>
      <c r="D2617" s="38">
        <v>2011</v>
      </c>
    </row>
    <row r="2618" spans="1:4" x14ac:dyDescent="0.25">
      <c r="A2618" t="s">
        <v>8</v>
      </c>
      <c r="B2618" t="s">
        <v>23</v>
      </c>
      <c r="C2618" s="37">
        <v>30</v>
      </c>
      <c r="D2618" s="38">
        <v>2011</v>
      </c>
    </row>
    <row r="2619" spans="1:4" x14ac:dyDescent="0.25">
      <c r="A2619" t="s">
        <v>8</v>
      </c>
      <c r="B2619" t="s">
        <v>24</v>
      </c>
      <c r="C2619" s="37">
        <v>842</v>
      </c>
      <c r="D2619" s="38">
        <v>2011</v>
      </c>
    </row>
    <row r="2620" spans="1:4" x14ac:dyDescent="0.25">
      <c r="A2620" t="s">
        <v>8</v>
      </c>
      <c r="B2620" t="s">
        <v>25</v>
      </c>
      <c r="C2620" s="37">
        <v>2686</v>
      </c>
      <c r="D2620" s="38">
        <v>2011</v>
      </c>
    </row>
    <row r="2621" spans="1:4" x14ac:dyDescent="0.25">
      <c r="A2621" t="s">
        <v>8</v>
      </c>
      <c r="B2621" t="s">
        <v>26</v>
      </c>
      <c r="C2621" s="37">
        <v>2413</v>
      </c>
      <c r="D2621" s="38">
        <v>2011</v>
      </c>
    </row>
    <row r="2622" spans="1:4" x14ac:dyDescent="0.25">
      <c r="A2622" t="s">
        <v>8</v>
      </c>
      <c r="B2622" t="s">
        <v>27</v>
      </c>
      <c r="C2622" s="37">
        <v>626</v>
      </c>
      <c r="D2622" s="38">
        <v>2011</v>
      </c>
    </row>
    <row r="2623" spans="1:4" x14ac:dyDescent="0.25">
      <c r="A2623" t="s">
        <v>8</v>
      </c>
      <c r="B2623" t="s">
        <v>28</v>
      </c>
      <c r="C2623" s="37">
        <v>1606</v>
      </c>
      <c r="D2623" s="38">
        <v>2011</v>
      </c>
    </row>
    <row r="2624" spans="1:4" x14ac:dyDescent="0.25">
      <c r="A2624" t="s">
        <v>8</v>
      </c>
      <c r="B2624" t="s">
        <v>29</v>
      </c>
      <c r="C2624" s="37">
        <v>112</v>
      </c>
      <c r="D2624" s="38">
        <v>2011</v>
      </c>
    </row>
    <row r="2625" spans="1:4" x14ac:dyDescent="0.25">
      <c r="A2625" t="s">
        <v>8</v>
      </c>
      <c r="B2625" t="s">
        <v>30</v>
      </c>
      <c r="C2625" s="37">
        <v>2797</v>
      </c>
      <c r="D2625" s="38">
        <v>2011</v>
      </c>
    </row>
    <row r="2626" spans="1:4" x14ac:dyDescent="0.25">
      <c r="A2626" t="s">
        <v>8</v>
      </c>
      <c r="B2626" t="s">
        <v>31</v>
      </c>
      <c r="C2626" s="37">
        <v>327</v>
      </c>
      <c r="D2626" s="38">
        <v>2011</v>
      </c>
    </row>
    <row r="2627" spans="1:4" x14ac:dyDescent="0.25">
      <c r="A2627" t="s">
        <v>8</v>
      </c>
      <c r="B2627" t="s">
        <v>32</v>
      </c>
      <c r="C2627" s="37">
        <v>3945</v>
      </c>
      <c r="D2627" s="38">
        <v>2011</v>
      </c>
    </row>
    <row r="2628" spans="1:4" x14ac:dyDescent="0.25">
      <c r="A2628" t="s">
        <v>8</v>
      </c>
      <c r="B2628" t="s">
        <v>33</v>
      </c>
      <c r="C2628" s="37">
        <v>1086</v>
      </c>
      <c r="D2628" s="38">
        <v>2011</v>
      </c>
    </row>
    <row r="2629" spans="1:4" x14ac:dyDescent="0.25">
      <c r="A2629" t="s">
        <v>8</v>
      </c>
      <c r="B2629" t="s">
        <v>34</v>
      </c>
      <c r="C2629" s="37">
        <v>317</v>
      </c>
      <c r="D2629" s="38">
        <v>2011</v>
      </c>
    </row>
    <row r="2630" spans="1:4" x14ac:dyDescent="0.25">
      <c r="A2630" t="s">
        <v>8</v>
      </c>
      <c r="B2630" t="s">
        <v>35</v>
      </c>
      <c r="C2630" s="37">
        <v>770</v>
      </c>
      <c r="D2630" s="38">
        <v>2011</v>
      </c>
    </row>
    <row r="2631" spans="1:4" x14ac:dyDescent="0.25">
      <c r="A2631" t="s">
        <v>8</v>
      </c>
      <c r="B2631" t="s">
        <v>36</v>
      </c>
      <c r="C2631" s="37">
        <v>257</v>
      </c>
      <c r="D2631" s="38">
        <v>2011</v>
      </c>
    </row>
    <row r="2632" spans="1:4" x14ac:dyDescent="0.25">
      <c r="A2632" t="s">
        <v>8</v>
      </c>
      <c r="B2632" t="s">
        <v>37</v>
      </c>
      <c r="C2632" s="37">
        <v>64</v>
      </c>
      <c r="D2632" s="38">
        <v>2011</v>
      </c>
    </row>
    <row r="2633" spans="1:4" x14ac:dyDescent="0.25">
      <c r="A2633" t="s">
        <v>8</v>
      </c>
      <c r="B2633" t="s">
        <v>38</v>
      </c>
      <c r="C2633" s="37">
        <v>1996</v>
      </c>
      <c r="D2633" s="38">
        <v>2011</v>
      </c>
    </row>
    <row r="2634" spans="1:4" x14ac:dyDescent="0.25">
      <c r="A2634" t="s">
        <v>8</v>
      </c>
      <c r="B2634" t="s">
        <v>39</v>
      </c>
      <c r="C2634" s="37">
        <v>119</v>
      </c>
      <c r="D2634" s="38">
        <v>2011</v>
      </c>
    </row>
    <row r="2635" spans="1:4" x14ac:dyDescent="0.25">
      <c r="A2635" t="s">
        <v>8</v>
      </c>
      <c r="B2635" t="s">
        <v>40</v>
      </c>
      <c r="C2635" s="37">
        <v>1108</v>
      </c>
      <c r="D2635" s="38">
        <v>2011</v>
      </c>
    </row>
    <row r="2636" spans="1:4" x14ac:dyDescent="0.25">
      <c r="A2636" t="s">
        <v>8</v>
      </c>
      <c r="B2636" t="s">
        <v>41</v>
      </c>
      <c r="C2636" s="37">
        <v>2697</v>
      </c>
      <c r="D2636" s="38">
        <v>2011</v>
      </c>
    </row>
    <row r="2637" spans="1:4" x14ac:dyDescent="0.25">
      <c r="A2637" t="s">
        <v>8</v>
      </c>
      <c r="B2637" t="s">
        <v>42</v>
      </c>
      <c r="C2637" s="37">
        <v>284</v>
      </c>
      <c r="D2637" s="38">
        <v>2011</v>
      </c>
    </row>
    <row r="2638" spans="1:4" x14ac:dyDescent="0.25">
      <c r="A2638" t="s">
        <v>8</v>
      </c>
      <c r="B2638" t="s">
        <v>43</v>
      </c>
      <c r="C2638" s="37">
        <v>2596</v>
      </c>
      <c r="D2638" s="38">
        <v>2011</v>
      </c>
    </row>
    <row r="2639" spans="1:4" x14ac:dyDescent="0.25">
      <c r="A2639" t="s">
        <v>8</v>
      </c>
      <c r="B2639" t="s">
        <v>44</v>
      </c>
      <c r="C2639" s="37">
        <v>973</v>
      </c>
      <c r="D2639" s="38">
        <v>2011</v>
      </c>
    </row>
    <row r="2640" spans="1:4" x14ac:dyDescent="0.25">
      <c r="A2640" t="s">
        <v>8</v>
      </c>
      <c r="B2640" t="s">
        <v>45</v>
      </c>
      <c r="C2640" s="37">
        <v>169</v>
      </c>
      <c r="D2640" s="38">
        <v>2011</v>
      </c>
    </row>
    <row r="2641" spans="1:4" x14ac:dyDescent="0.25">
      <c r="A2641" t="s">
        <v>8</v>
      </c>
      <c r="B2641" t="s">
        <v>46</v>
      </c>
      <c r="C2641" s="37">
        <v>1075</v>
      </c>
      <c r="D2641" s="38">
        <v>2011</v>
      </c>
    </row>
    <row r="2642" spans="1:4" x14ac:dyDescent="0.25">
      <c r="A2642" t="s">
        <v>8</v>
      </c>
      <c r="B2642" t="s">
        <v>47</v>
      </c>
      <c r="C2642" s="37">
        <v>0</v>
      </c>
      <c r="D2642" s="38">
        <v>2011</v>
      </c>
    </row>
    <row r="2643" spans="1:4" x14ac:dyDescent="0.25">
      <c r="A2643" t="s">
        <v>8</v>
      </c>
      <c r="B2643" t="s">
        <v>48</v>
      </c>
      <c r="C2643" s="37">
        <v>2036</v>
      </c>
      <c r="D2643" s="38">
        <v>2011</v>
      </c>
    </row>
    <row r="2644" spans="1:4" x14ac:dyDescent="0.25">
      <c r="A2644" t="s">
        <v>8</v>
      </c>
      <c r="B2644" t="s">
        <v>49</v>
      </c>
      <c r="C2644" s="37">
        <v>90</v>
      </c>
      <c r="D2644" s="38">
        <v>2011</v>
      </c>
    </row>
    <row r="2645" spans="1:4" x14ac:dyDescent="0.25">
      <c r="A2645" t="s">
        <v>8</v>
      </c>
      <c r="B2645" t="s">
        <v>50</v>
      </c>
      <c r="C2645" s="37">
        <v>8710</v>
      </c>
      <c r="D2645" s="38">
        <v>2011</v>
      </c>
    </row>
    <row r="2646" spans="1:4" x14ac:dyDescent="0.25">
      <c r="A2646" t="s">
        <v>8</v>
      </c>
      <c r="B2646" t="s">
        <v>51</v>
      </c>
      <c r="C2646" s="37">
        <v>7973</v>
      </c>
      <c r="D2646" s="38">
        <v>2011</v>
      </c>
    </row>
    <row r="2647" spans="1:4" x14ac:dyDescent="0.25">
      <c r="A2647" t="s">
        <v>8</v>
      </c>
      <c r="B2647" t="s">
        <v>52</v>
      </c>
      <c r="C2647" s="37">
        <v>300</v>
      </c>
      <c r="D2647" s="38">
        <v>2011</v>
      </c>
    </row>
    <row r="2648" spans="1:4" x14ac:dyDescent="0.25">
      <c r="A2648" t="s">
        <v>8</v>
      </c>
      <c r="B2648" t="s">
        <v>53</v>
      </c>
      <c r="C2648" s="37">
        <v>66</v>
      </c>
      <c r="D2648" s="38">
        <v>2011</v>
      </c>
    </row>
    <row r="2649" spans="1:4" x14ac:dyDescent="0.25">
      <c r="A2649" t="s">
        <v>8</v>
      </c>
      <c r="B2649" t="s">
        <v>54</v>
      </c>
      <c r="C2649" s="37">
        <v>4935</v>
      </c>
      <c r="D2649" s="38">
        <v>2011</v>
      </c>
    </row>
    <row r="2650" spans="1:4" x14ac:dyDescent="0.25">
      <c r="A2650" t="s">
        <v>8</v>
      </c>
      <c r="B2650" t="s">
        <v>55</v>
      </c>
      <c r="C2650" s="37">
        <v>2621</v>
      </c>
      <c r="D2650" s="38">
        <v>2011</v>
      </c>
    </row>
    <row r="2651" spans="1:4" x14ac:dyDescent="0.25">
      <c r="A2651" t="s">
        <v>8</v>
      </c>
      <c r="B2651" t="s">
        <v>56</v>
      </c>
      <c r="C2651" s="37">
        <v>65</v>
      </c>
      <c r="D2651" s="38">
        <v>2011</v>
      </c>
    </row>
    <row r="2652" spans="1:4" x14ac:dyDescent="0.25">
      <c r="A2652" t="s">
        <v>8</v>
      </c>
      <c r="B2652" t="s">
        <v>57</v>
      </c>
      <c r="C2652" s="37">
        <v>417</v>
      </c>
      <c r="D2652" s="38">
        <v>2011</v>
      </c>
    </row>
    <row r="2653" spans="1:4" x14ac:dyDescent="0.25">
      <c r="A2653" t="s">
        <v>8</v>
      </c>
      <c r="B2653" t="s">
        <v>58</v>
      </c>
      <c r="C2653" s="37">
        <v>9</v>
      </c>
      <c r="D2653" s="38">
        <v>2011</v>
      </c>
    </row>
    <row r="2654" spans="1:4" x14ac:dyDescent="0.25">
      <c r="A2654" t="s">
        <v>9</v>
      </c>
      <c r="B2654" t="s">
        <v>8</v>
      </c>
      <c r="C2654" s="37">
        <v>93</v>
      </c>
      <c r="D2654" s="38">
        <v>2011</v>
      </c>
    </row>
    <row r="2655" spans="1:4" x14ac:dyDescent="0.25">
      <c r="A2655" t="s">
        <v>9</v>
      </c>
      <c r="B2655" t="s">
        <v>9</v>
      </c>
      <c r="C2655" s="37" t="s">
        <v>60</v>
      </c>
      <c r="D2655" s="38">
        <v>2011</v>
      </c>
    </row>
    <row r="2656" spans="1:4" x14ac:dyDescent="0.25">
      <c r="A2656" t="s">
        <v>9</v>
      </c>
      <c r="B2656" t="s">
        <v>10</v>
      </c>
      <c r="C2656" s="37">
        <v>2467</v>
      </c>
      <c r="D2656" s="38">
        <v>2011</v>
      </c>
    </row>
    <row r="2657" spans="1:4" x14ac:dyDescent="0.25">
      <c r="A2657" t="s">
        <v>9</v>
      </c>
      <c r="B2657" t="s">
        <v>11</v>
      </c>
      <c r="C2657" s="37">
        <v>190</v>
      </c>
      <c r="D2657" s="38">
        <v>2011</v>
      </c>
    </row>
    <row r="2658" spans="1:4" x14ac:dyDescent="0.25">
      <c r="A2658" t="s">
        <v>9</v>
      </c>
      <c r="B2658" t="s">
        <v>12</v>
      </c>
      <c r="C2658" s="37">
        <v>3098</v>
      </c>
      <c r="D2658" s="38">
        <v>2011</v>
      </c>
    </row>
    <row r="2659" spans="1:4" x14ac:dyDescent="0.25">
      <c r="A2659" t="s">
        <v>9</v>
      </c>
      <c r="B2659" t="s">
        <v>13</v>
      </c>
      <c r="C2659" s="37">
        <v>1583</v>
      </c>
      <c r="D2659" s="38">
        <v>2011</v>
      </c>
    </row>
    <row r="2660" spans="1:4" x14ac:dyDescent="0.25">
      <c r="A2660" t="s">
        <v>9</v>
      </c>
      <c r="B2660" t="s">
        <v>14</v>
      </c>
      <c r="C2660" s="37">
        <v>138</v>
      </c>
      <c r="D2660" s="38">
        <v>2011</v>
      </c>
    </row>
    <row r="2661" spans="1:4" x14ac:dyDescent="0.25">
      <c r="A2661" t="s">
        <v>9</v>
      </c>
      <c r="B2661" t="s">
        <v>15</v>
      </c>
      <c r="C2661" s="37">
        <v>11</v>
      </c>
      <c r="D2661" s="38">
        <v>2011</v>
      </c>
    </row>
    <row r="2662" spans="1:4" x14ac:dyDescent="0.25">
      <c r="A2662" t="s">
        <v>9</v>
      </c>
      <c r="B2662" t="s">
        <v>16</v>
      </c>
      <c r="C2662" s="37">
        <v>140</v>
      </c>
      <c r="D2662" s="38">
        <v>2011</v>
      </c>
    </row>
    <row r="2663" spans="1:4" x14ac:dyDescent="0.25">
      <c r="A2663" t="s">
        <v>9</v>
      </c>
      <c r="B2663" t="s">
        <v>17</v>
      </c>
      <c r="C2663" s="37">
        <v>1188</v>
      </c>
      <c r="D2663" s="38">
        <v>2011</v>
      </c>
    </row>
    <row r="2664" spans="1:4" x14ac:dyDescent="0.25">
      <c r="A2664" t="s">
        <v>9</v>
      </c>
      <c r="B2664" t="s">
        <v>18</v>
      </c>
      <c r="C2664" s="37">
        <v>556</v>
      </c>
      <c r="D2664" s="38">
        <v>2011</v>
      </c>
    </row>
    <row r="2665" spans="1:4" x14ac:dyDescent="0.25">
      <c r="A2665" t="s">
        <v>9</v>
      </c>
      <c r="B2665" t="s">
        <v>19</v>
      </c>
      <c r="C2665" s="37">
        <v>1366</v>
      </c>
      <c r="D2665" s="38">
        <v>2011</v>
      </c>
    </row>
    <row r="2666" spans="1:4" x14ac:dyDescent="0.25">
      <c r="A2666" t="s">
        <v>9</v>
      </c>
      <c r="B2666" t="s">
        <v>20</v>
      </c>
      <c r="C2666" s="37">
        <v>475</v>
      </c>
      <c r="D2666" s="38">
        <v>2011</v>
      </c>
    </row>
    <row r="2667" spans="1:4" x14ac:dyDescent="0.25">
      <c r="A2667" t="s">
        <v>9</v>
      </c>
      <c r="B2667" t="s">
        <v>21</v>
      </c>
      <c r="C2667" s="37">
        <v>985</v>
      </c>
      <c r="D2667" s="38">
        <v>2011</v>
      </c>
    </row>
    <row r="2668" spans="1:4" x14ac:dyDescent="0.25">
      <c r="A2668" t="s">
        <v>9</v>
      </c>
      <c r="B2668" t="s">
        <v>22</v>
      </c>
      <c r="C2668" s="37">
        <v>181</v>
      </c>
      <c r="D2668" s="38">
        <v>2011</v>
      </c>
    </row>
    <row r="2669" spans="1:4" x14ac:dyDescent="0.25">
      <c r="A2669" t="s">
        <v>9</v>
      </c>
      <c r="B2669" t="s">
        <v>23</v>
      </c>
      <c r="C2669" s="37">
        <v>319</v>
      </c>
      <c r="D2669" s="38">
        <v>2011</v>
      </c>
    </row>
    <row r="2670" spans="1:4" x14ac:dyDescent="0.25">
      <c r="A2670" t="s">
        <v>9</v>
      </c>
      <c r="B2670" t="s">
        <v>24</v>
      </c>
      <c r="C2670" s="37">
        <v>750</v>
      </c>
      <c r="D2670" s="38">
        <v>2011</v>
      </c>
    </row>
    <row r="2671" spans="1:4" x14ac:dyDescent="0.25">
      <c r="A2671" t="s">
        <v>9</v>
      </c>
      <c r="B2671" t="s">
        <v>25</v>
      </c>
      <c r="C2671" s="37">
        <v>237</v>
      </c>
      <c r="D2671" s="38">
        <v>2011</v>
      </c>
    </row>
    <row r="2672" spans="1:4" x14ac:dyDescent="0.25">
      <c r="A2672" t="s">
        <v>9</v>
      </c>
      <c r="B2672" t="s">
        <v>26</v>
      </c>
      <c r="C2672" s="37">
        <v>1077</v>
      </c>
      <c r="D2672" s="38">
        <v>2011</v>
      </c>
    </row>
    <row r="2673" spans="1:4" x14ac:dyDescent="0.25">
      <c r="A2673" t="s">
        <v>9</v>
      </c>
      <c r="B2673" t="s">
        <v>27</v>
      </c>
      <c r="C2673" s="37">
        <v>0</v>
      </c>
      <c r="D2673" s="38">
        <v>2011</v>
      </c>
    </row>
    <row r="2674" spans="1:4" x14ac:dyDescent="0.25">
      <c r="A2674" t="s">
        <v>9</v>
      </c>
      <c r="B2674" t="s">
        <v>28</v>
      </c>
      <c r="C2674" s="37">
        <v>216</v>
      </c>
      <c r="D2674" s="38">
        <v>2011</v>
      </c>
    </row>
    <row r="2675" spans="1:4" x14ac:dyDescent="0.25">
      <c r="A2675" t="s">
        <v>9</v>
      </c>
      <c r="B2675" t="s">
        <v>29</v>
      </c>
      <c r="C2675" s="37">
        <v>141</v>
      </c>
      <c r="D2675" s="38">
        <v>2011</v>
      </c>
    </row>
    <row r="2676" spans="1:4" x14ac:dyDescent="0.25">
      <c r="A2676" t="s">
        <v>9</v>
      </c>
      <c r="B2676" t="s">
        <v>30</v>
      </c>
      <c r="C2676" s="37">
        <v>771</v>
      </c>
      <c r="D2676" s="38">
        <v>2011</v>
      </c>
    </row>
    <row r="2677" spans="1:4" x14ac:dyDescent="0.25">
      <c r="A2677" t="s">
        <v>9</v>
      </c>
      <c r="B2677" t="s">
        <v>31</v>
      </c>
      <c r="C2677" s="37">
        <v>593</v>
      </c>
      <c r="D2677" s="38">
        <v>2011</v>
      </c>
    </row>
    <row r="2678" spans="1:4" x14ac:dyDescent="0.25">
      <c r="A2678" t="s">
        <v>9</v>
      </c>
      <c r="B2678" t="s">
        <v>32</v>
      </c>
      <c r="C2678" s="37">
        <v>554</v>
      </c>
      <c r="D2678" s="38">
        <v>2011</v>
      </c>
    </row>
    <row r="2679" spans="1:4" x14ac:dyDescent="0.25">
      <c r="A2679" t="s">
        <v>9</v>
      </c>
      <c r="B2679" t="s">
        <v>33</v>
      </c>
      <c r="C2679" s="37">
        <v>921</v>
      </c>
      <c r="D2679" s="38">
        <v>2011</v>
      </c>
    </row>
    <row r="2680" spans="1:4" x14ac:dyDescent="0.25">
      <c r="A2680" t="s">
        <v>9</v>
      </c>
      <c r="B2680" t="s">
        <v>34</v>
      </c>
      <c r="C2680" s="37">
        <v>248</v>
      </c>
      <c r="D2680" s="38">
        <v>2011</v>
      </c>
    </row>
    <row r="2681" spans="1:4" x14ac:dyDescent="0.25">
      <c r="A2681" t="s">
        <v>9</v>
      </c>
      <c r="B2681" t="s">
        <v>35</v>
      </c>
      <c r="C2681" s="37">
        <v>5</v>
      </c>
      <c r="D2681" s="38">
        <v>2011</v>
      </c>
    </row>
    <row r="2682" spans="1:4" x14ac:dyDescent="0.25">
      <c r="A2682" t="s">
        <v>9</v>
      </c>
      <c r="B2682" t="s">
        <v>36</v>
      </c>
      <c r="C2682" s="37">
        <v>532</v>
      </c>
      <c r="D2682" s="38">
        <v>2011</v>
      </c>
    </row>
    <row r="2683" spans="1:4" x14ac:dyDescent="0.25">
      <c r="A2683" t="s">
        <v>9</v>
      </c>
      <c r="B2683" t="s">
        <v>37</v>
      </c>
      <c r="C2683" s="37">
        <v>520</v>
      </c>
      <c r="D2683" s="38">
        <v>2011</v>
      </c>
    </row>
    <row r="2684" spans="1:4" x14ac:dyDescent="0.25">
      <c r="A2684" t="s">
        <v>9</v>
      </c>
      <c r="B2684" t="s">
        <v>38</v>
      </c>
      <c r="C2684" s="37">
        <v>128</v>
      </c>
      <c r="D2684" s="38">
        <v>2011</v>
      </c>
    </row>
    <row r="2685" spans="1:4" x14ac:dyDescent="0.25">
      <c r="A2685" t="s">
        <v>9</v>
      </c>
      <c r="B2685" t="s">
        <v>39</v>
      </c>
      <c r="C2685" s="37">
        <v>226</v>
      </c>
      <c r="D2685" s="38">
        <v>2011</v>
      </c>
    </row>
    <row r="2686" spans="1:4" x14ac:dyDescent="0.25">
      <c r="A2686" t="s">
        <v>9</v>
      </c>
      <c r="B2686" t="s">
        <v>40</v>
      </c>
      <c r="C2686" s="37">
        <v>940</v>
      </c>
      <c r="D2686" s="38">
        <v>2011</v>
      </c>
    </row>
    <row r="2687" spans="1:4" x14ac:dyDescent="0.25">
      <c r="A2687" t="s">
        <v>9</v>
      </c>
      <c r="B2687" t="s">
        <v>41</v>
      </c>
      <c r="C2687" s="37">
        <v>470</v>
      </c>
      <c r="D2687" s="38">
        <v>2011</v>
      </c>
    </row>
    <row r="2688" spans="1:4" x14ac:dyDescent="0.25">
      <c r="A2688" t="s">
        <v>9</v>
      </c>
      <c r="B2688" t="s">
        <v>42</v>
      </c>
      <c r="C2688" s="37">
        <v>0</v>
      </c>
      <c r="D2688" s="38">
        <v>2011</v>
      </c>
    </row>
    <row r="2689" spans="1:4" x14ac:dyDescent="0.25">
      <c r="A2689" t="s">
        <v>9</v>
      </c>
      <c r="B2689" t="s">
        <v>43</v>
      </c>
      <c r="C2689" s="37">
        <v>319</v>
      </c>
      <c r="D2689" s="38">
        <v>2011</v>
      </c>
    </row>
    <row r="2690" spans="1:4" x14ac:dyDescent="0.25">
      <c r="A2690" t="s">
        <v>9</v>
      </c>
      <c r="B2690" t="s">
        <v>44</v>
      </c>
      <c r="C2690" s="37">
        <v>616</v>
      </c>
      <c r="D2690" s="38">
        <v>2011</v>
      </c>
    </row>
    <row r="2691" spans="1:4" x14ac:dyDescent="0.25">
      <c r="A2691" t="s">
        <v>9</v>
      </c>
      <c r="B2691" t="s">
        <v>45</v>
      </c>
      <c r="C2691" s="37">
        <v>2161</v>
      </c>
      <c r="D2691" s="38">
        <v>2011</v>
      </c>
    </row>
    <row r="2692" spans="1:4" x14ac:dyDescent="0.25">
      <c r="A2692" t="s">
        <v>9</v>
      </c>
      <c r="B2692" t="s">
        <v>46</v>
      </c>
      <c r="C2692" s="37">
        <v>378</v>
      </c>
      <c r="D2692" s="38">
        <v>2011</v>
      </c>
    </row>
    <row r="2693" spans="1:4" x14ac:dyDescent="0.25">
      <c r="A2693" t="s">
        <v>9</v>
      </c>
      <c r="B2693" t="s">
        <v>47</v>
      </c>
      <c r="C2693" s="37">
        <v>0</v>
      </c>
      <c r="D2693" s="38">
        <v>2011</v>
      </c>
    </row>
    <row r="2694" spans="1:4" x14ac:dyDescent="0.25">
      <c r="A2694" t="s">
        <v>9</v>
      </c>
      <c r="B2694" t="s">
        <v>48</v>
      </c>
      <c r="C2694" s="37">
        <v>186</v>
      </c>
      <c r="D2694" s="38">
        <v>2011</v>
      </c>
    </row>
    <row r="2695" spans="1:4" x14ac:dyDescent="0.25">
      <c r="A2695" t="s">
        <v>9</v>
      </c>
      <c r="B2695" t="s">
        <v>49</v>
      </c>
      <c r="C2695" s="37">
        <v>301</v>
      </c>
      <c r="D2695" s="38">
        <v>2011</v>
      </c>
    </row>
    <row r="2696" spans="1:4" x14ac:dyDescent="0.25">
      <c r="A2696" t="s">
        <v>9</v>
      </c>
      <c r="B2696" t="s">
        <v>50</v>
      </c>
      <c r="C2696" s="37">
        <v>388</v>
      </c>
      <c r="D2696" s="38">
        <v>2011</v>
      </c>
    </row>
    <row r="2697" spans="1:4" x14ac:dyDescent="0.25">
      <c r="A2697" t="s">
        <v>9</v>
      </c>
      <c r="B2697" t="s">
        <v>51</v>
      </c>
      <c r="C2697" s="37">
        <v>2492</v>
      </c>
      <c r="D2697" s="38">
        <v>2011</v>
      </c>
    </row>
    <row r="2698" spans="1:4" x14ac:dyDescent="0.25">
      <c r="A2698" t="s">
        <v>9</v>
      </c>
      <c r="B2698" t="s">
        <v>52</v>
      </c>
      <c r="C2698" s="37">
        <v>662</v>
      </c>
      <c r="D2698" s="38">
        <v>2011</v>
      </c>
    </row>
    <row r="2699" spans="1:4" x14ac:dyDescent="0.25">
      <c r="A2699" t="s">
        <v>9</v>
      </c>
      <c r="B2699" t="s">
        <v>53</v>
      </c>
      <c r="C2699" s="37">
        <v>68</v>
      </c>
      <c r="D2699" s="38">
        <v>2011</v>
      </c>
    </row>
    <row r="2700" spans="1:4" x14ac:dyDescent="0.25">
      <c r="A2700" t="s">
        <v>9</v>
      </c>
      <c r="B2700" t="s">
        <v>54</v>
      </c>
      <c r="C2700" s="37">
        <v>1488</v>
      </c>
      <c r="D2700" s="38">
        <v>2011</v>
      </c>
    </row>
    <row r="2701" spans="1:4" x14ac:dyDescent="0.25">
      <c r="A2701" t="s">
        <v>9</v>
      </c>
      <c r="B2701" t="s">
        <v>55</v>
      </c>
      <c r="C2701" s="37">
        <v>4548</v>
      </c>
      <c r="D2701" s="38">
        <v>2011</v>
      </c>
    </row>
    <row r="2702" spans="1:4" x14ac:dyDescent="0.25">
      <c r="A2702" t="s">
        <v>9</v>
      </c>
      <c r="B2702" t="s">
        <v>56</v>
      </c>
      <c r="C2702" s="37">
        <v>89</v>
      </c>
      <c r="D2702" s="38">
        <v>2011</v>
      </c>
    </row>
    <row r="2703" spans="1:4" x14ac:dyDescent="0.25">
      <c r="A2703" t="s">
        <v>9</v>
      </c>
      <c r="B2703" t="s">
        <v>57</v>
      </c>
      <c r="C2703" s="37">
        <v>23</v>
      </c>
      <c r="D2703" s="38">
        <v>2011</v>
      </c>
    </row>
    <row r="2704" spans="1:4" x14ac:dyDescent="0.25">
      <c r="A2704" t="s">
        <v>9</v>
      </c>
      <c r="B2704" t="s">
        <v>58</v>
      </c>
      <c r="C2704" s="37">
        <v>246</v>
      </c>
      <c r="D2704" s="38">
        <v>2011</v>
      </c>
    </row>
    <row r="2705" spans="1:4" x14ac:dyDescent="0.25">
      <c r="A2705" t="s">
        <v>10</v>
      </c>
      <c r="B2705" t="s">
        <v>8</v>
      </c>
      <c r="C2705" s="37">
        <v>833</v>
      </c>
      <c r="D2705" s="38">
        <v>2011</v>
      </c>
    </row>
    <row r="2706" spans="1:4" x14ac:dyDescent="0.25">
      <c r="A2706" t="s">
        <v>10</v>
      </c>
      <c r="B2706" t="s">
        <v>9</v>
      </c>
      <c r="C2706" s="37">
        <v>5001</v>
      </c>
      <c r="D2706" s="38">
        <v>2011</v>
      </c>
    </row>
    <row r="2707" spans="1:4" x14ac:dyDescent="0.25">
      <c r="A2707" t="s">
        <v>10</v>
      </c>
      <c r="B2707" t="s">
        <v>10</v>
      </c>
      <c r="C2707" s="37" t="s">
        <v>60</v>
      </c>
      <c r="D2707" s="38">
        <v>2011</v>
      </c>
    </row>
    <row r="2708" spans="1:4" x14ac:dyDescent="0.25">
      <c r="A2708" t="s">
        <v>10</v>
      </c>
      <c r="B2708" t="s">
        <v>11</v>
      </c>
      <c r="C2708" s="37">
        <v>1066</v>
      </c>
      <c r="D2708" s="38">
        <v>2011</v>
      </c>
    </row>
    <row r="2709" spans="1:4" x14ac:dyDescent="0.25">
      <c r="A2709" t="s">
        <v>10</v>
      </c>
      <c r="B2709" t="s">
        <v>12</v>
      </c>
      <c r="C2709" s="37">
        <v>49635</v>
      </c>
      <c r="D2709" s="38">
        <v>2011</v>
      </c>
    </row>
    <row r="2710" spans="1:4" x14ac:dyDescent="0.25">
      <c r="A2710" t="s">
        <v>10</v>
      </c>
      <c r="B2710" t="s">
        <v>13</v>
      </c>
      <c r="C2710" s="37">
        <v>10189</v>
      </c>
      <c r="D2710" s="38">
        <v>2011</v>
      </c>
    </row>
    <row r="2711" spans="1:4" x14ac:dyDescent="0.25">
      <c r="A2711" t="s">
        <v>10</v>
      </c>
      <c r="B2711" t="s">
        <v>14</v>
      </c>
      <c r="C2711" s="37">
        <v>1875</v>
      </c>
      <c r="D2711" s="38">
        <v>2011</v>
      </c>
    </row>
    <row r="2712" spans="1:4" x14ac:dyDescent="0.25">
      <c r="A2712" t="s">
        <v>10</v>
      </c>
      <c r="B2712" t="s">
        <v>15</v>
      </c>
      <c r="C2712" s="37">
        <v>0</v>
      </c>
      <c r="D2712" s="38">
        <v>2011</v>
      </c>
    </row>
    <row r="2713" spans="1:4" x14ac:dyDescent="0.25">
      <c r="A2713" t="s">
        <v>10</v>
      </c>
      <c r="B2713" t="s">
        <v>16</v>
      </c>
      <c r="C2713" s="37">
        <v>389</v>
      </c>
      <c r="D2713" s="38">
        <v>2011</v>
      </c>
    </row>
    <row r="2714" spans="1:4" x14ac:dyDescent="0.25">
      <c r="A2714" t="s">
        <v>10</v>
      </c>
      <c r="B2714" t="s">
        <v>17</v>
      </c>
      <c r="C2714" s="37">
        <v>3732</v>
      </c>
      <c r="D2714" s="38">
        <v>2011</v>
      </c>
    </row>
    <row r="2715" spans="1:4" x14ac:dyDescent="0.25">
      <c r="A2715" t="s">
        <v>10</v>
      </c>
      <c r="B2715" t="s">
        <v>18</v>
      </c>
      <c r="C2715" s="37">
        <v>2206</v>
      </c>
      <c r="D2715" s="38">
        <v>2011</v>
      </c>
    </row>
    <row r="2716" spans="1:4" x14ac:dyDescent="0.25">
      <c r="A2716" t="s">
        <v>10</v>
      </c>
      <c r="B2716" t="s">
        <v>19</v>
      </c>
      <c r="C2716" s="37">
        <v>2199</v>
      </c>
      <c r="D2716" s="38">
        <v>2011</v>
      </c>
    </row>
    <row r="2717" spans="1:4" x14ac:dyDescent="0.25">
      <c r="A2717" t="s">
        <v>10</v>
      </c>
      <c r="B2717" t="s">
        <v>20</v>
      </c>
      <c r="C2717" s="37">
        <v>2190</v>
      </c>
      <c r="D2717" s="38">
        <v>2011</v>
      </c>
    </row>
    <row r="2718" spans="1:4" x14ac:dyDescent="0.25">
      <c r="A2718" t="s">
        <v>10</v>
      </c>
      <c r="B2718" t="s">
        <v>21</v>
      </c>
      <c r="C2718" s="37">
        <v>10035</v>
      </c>
      <c r="D2718" s="38">
        <v>2011</v>
      </c>
    </row>
    <row r="2719" spans="1:4" x14ac:dyDescent="0.25">
      <c r="A2719" t="s">
        <v>10</v>
      </c>
      <c r="B2719" t="s">
        <v>22</v>
      </c>
      <c r="C2719" s="37">
        <v>5855</v>
      </c>
      <c r="D2719" s="38">
        <v>2011</v>
      </c>
    </row>
    <row r="2720" spans="1:4" x14ac:dyDescent="0.25">
      <c r="A2720" t="s">
        <v>10</v>
      </c>
      <c r="B2720" t="s">
        <v>23</v>
      </c>
      <c r="C2720" s="37">
        <v>4526</v>
      </c>
      <c r="D2720" s="38">
        <v>2011</v>
      </c>
    </row>
    <row r="2721" spans="1:4" x14ac:dyDescent="0.25">
      <c r="A2721" t="s">
        <v>10</v>
      </c>
      <c r="B2721" t="s">
        <v>24</v>
      </c>
      <c r="C2721" s="37">
        <v>1708</v>
      </c>
      <c r="D2721" s="38">
        <v>2011</v>
      </c>
    </row>
    <row r="2722" spans="1:4" x14ac:dyDescent="0.25">
      <c r="A2722" t="s">
        <v>10</v>
      </c>
      <c r="B2722" t="s">
        <v>25</v>
      </c>
      <c r="C2722" s="37">
        <v>2134</v>
      </c>
      <c r="D2722" s="38">
        <v>2011</v>
      </c>
    </row>
    <row r="2723" spans="1:4" x14ac:dyDescent="0.25">
      <c r="A2723" t="s">
        <v>10</v>
      </c>
      <c r="B2723" t="s">
        <v>26</v>
      </c>
      <c r="C2723" s="37">
        <v>844</v>
      </c>
      <c r="D2723" s="38">
        <v>2011</v>
      </c>
    </row>
    <row r="2724" spans="1:4" x14ac:dyDescent="0.25">
      <c r="A2724" t="s">
        <v>10</v>
      </c>
      <c r="B2724" t="s">
        <v>27</v>
      </c>
      <c r="C2724" s="37">
        <v>0</v>
      </c>
      <c r="D2724" s="38">
        <v>2011</v>
      </c>
    </row>
    <row r="2725" spans="1:4" x14ac:dyDescent="0.25">
      <c r="A2725" t="s">
        <v>10</v>
      </c>
      <c r="B2725" t="s">
        <v>28</v>
      </c>
      <c r="C2725" s="37">
        <v>1918</v>
      </c>
      <c r="D2725" s="38">
        <v>2011</v>
      </c>
    </row>
    <row r="2726" spans="1:4" x14ac:dyDescent="0.25">
      <c r="A2726" t="s">
        <v>10</v>
      </c>
      <c r="B2726" t="s">
        <v>29</v>
      </c>
      <c r="C2726" s="37">
        <v>743</v>
      </c>
      <c r="D2726" s="38">
        <v>2011</v>
      </c>
    </row>
    <row r="2727" spans="1:4" x14ac:dyDescent="0.25">
      <c r="A2727" t="s">
        <v>10</v>
      </c>
      <c r="B2727" t="s">
        <v>30</v>
      </c>
      <c r="C2727" s="37">
        <v>9396</v>
      </c>
      <c r="D2727" s="38">
        <v>2011</v>
      </c>
    </row>
    <row r="2728" spans="1:4" x14ac:dyDescent="0.25">
      <c r="A2728" t="s">
        <v>10</v>
      </c>
      <c r="B2728" t="s">
        <v>31</v>
      </c>
      <c r="C2728" s="37">
        <v>3297</v>
      </c>
      <c r="D2728" s="38">
        <v>2011</v>
      </c>
    </row>
    <row r="2729" spans="1:4" x14ac:dyDescent="0.25">
      <c r="A2729" t="s">
        <v>10</v>
      </c>
      <c r="B2729" t="s">
        <v>32</v>
      </c>
      <c r="C2729" s="37">
        <v>1226</v>
      </c>
      <c r="D2729" s="38">
        <v>2011</v>
      </c>
    </row>
    <row r="2730" spans="1:4" x14ac:dyDescent="0.25">
      <c r="A2730" t="s">
        <v>10</v>
      </c>
      <c r="B2730" t="s">
        <v>33</v>
      </c>
      <c r="C2730" s="37">
        <v>3872</v>
      </c>
      <c r="D2730" s="38">
        <v>2011</v>
      </c>
    </row>
    <row r="2731" spans="1:4" x14ac:dyDescent="0.25">
      <c r="A2731" t="s">
        <v>10</v>
      </c>
      <c r="B2731" t="s">
        <v>34</v>
      </c>
      <c r="C2731" s="37">
        <v>2431</v>
      </c>
      <c r="D2731" s="38">
        <v>2011</v>
      </c>
    </row>
    <row r="2732" spans="1:4" x14ac:dyDescent="0.25">
      <c r="A2732" t="s">
        <v>10</v>
      </c>
      <c r="B2732" t="s">
        <v>35</v>
      </c>
      <c r="C2732" s="37">
        <v>1393</v>
      </c>
      <c r="D2732" s="38">
        <v>2011</v>
      </c>
    </row>
    <row r="2733" spans="1:4" x14ac:dyDescent="0.25">
      <c r="A2733" t="s">
        <v>10</v>
      </c>
      <c r="B2733" t="s">
        <v>36</v>
      </c>
      <c r="C2733" s="37">
        <v>8756</v>
      </c>
      <c r="D2733" s="38">
        <v>2011</v>
      </c>
    </row>
    <row r="2734" spans="1:4" x14ac:dyDescent="0.25">
      <c r="A2734" t="s">
        <v>10</v>
      </c>
      <c r="B2734" t="s">
        <v>37</v>
      </c>
      <c r="C2734" s="37">
        <v>228</v>
      </c>
      <c r="D2734" s="38">
        <v>2011</v>
      </c>
    </row>
    <row r="2735" spans="1:4" x14ac:dyDescent="0.25">
      <c r="A2735" t="s">
        <v>10</v>
      </c>
      <c r="B2735" t="s">
        <v>38</v>
      </c>
      <c r="C2735" s="37">
        <v>3379</v>
      </c>
      <c r="D2735" s="38">
        <v>2011</v>
      </c>
    </row>
    <row r="2736" spans="1:4" x14ac:dyDescent="0.25">
      <c r="A2736" t="s">
        <v>10</v>
      </c>
      <c r="B2736" t="s">
        <v>39</v>
      </c>
      <c r="C2736" s="37">
        <v>4610</v>
      </c>
      <c r="D2736" s="38">
        <v>2011</v>
      </c>
    </row>
    <row r="2737" spans="1:4" x14ac:dyDescent="0.25">
      <c r="A2737" t="s">
        <v>10</v>
      </c>
      <c r="B2737" t="s">
        <v>40</v>
      </c>
      <c r="C2737" s="37">
        <v>3880</v>
      </c>
      <c r="D2737" s="38">
        <v>2011</v>
      </c>
    </row>
    <row r="2738" spans="1:4" x14ac:dyDescent="0.25">
      <c r="A2738" t="s">
        <v>10</v>
      </c>
      <c r="B2738" t="s">
        <v>41</v>
      </c>
      <c r="C2738" s="37">
        <v>2548</v>
      </c>
      <c r="D2738" s="38">
        <v>2011</v>
      </c>
    </row>
    <row r="2739" spans="1:4" x14ac:dyDescent="0.25">
      <c r="A2739" t="s">
        <v>10</v>
      </c>
      <c r="B2739" t="s">
        <v>42</v>
      </c>
      <c r="C2739" s="37">
        <v>1159</v>
      </c>
      <c r="D2739" s="38">
        <v>2011</v>
      </c>
    </row>
    <row r="2740" spans="1:4" x14ac:dyDescent="0.25">
      <c r="A2740" t="s">
        <v>10</v>
      </c>
      <c r="B2740" t="s">
        <v>43</v>
      </c>
      <c r="C2740" s="37">
        <v>4682</v>
      </c>
      <c r="D2740" s="38">
        <v>2011</v>
      </c>
    </row>
    <row r="2741" spans="1:4" x14ac:dyDescent="0.25">
      <c r="A2741" t="s">
        <v>10</v>
      </c>
      <c r="B2741" t="s">
        <v>44</v>
      </c>
      <c r="C2741" s="37">
        <v>3219</v>
      </c>
      <c r="D2741" s="38">
        <v>2011</v>
      </c>
    </row>
    <row r="2742" spans="1:4" x14ac:dyDescent="0.25">
      <c r="A2742" t="s">
        <v>10</v>
      </c>
      <c r="B2742" t="s">
        <v>45</v>
      </c>
      <c r="C2742" s="37">
        <v>4613</v>
      </c>
      <c r="D2742" s="38">
        <v>2011</v>
      </c>
    </row>
    <row r="2743" spans="1:4" x14ac:dyDescent="0.25">
      <c r="A2743" t="s">
        <v>10</v>
      </c>
      <c r="B2743" t="s">
        <v>46</v>
      </c>
      <c r="C2743" s="37">
        <v>3436</v>
      </c>
      <c r="D2743" s="38">
        <v>2011</v>
      </c>
    </row>
    <row r="2744" spans="1:4" x14ac:dyDescent="0.25">
      <c r="A2744" t="s">
        <v>10</v>
      </c>
      <c r="B2744" t="s">
        <v>47</v>
      </c>
      <c r="C2744" s="37">
        <v>72</v>
      </c>
      <c r="D2744" s="38">
        <v>2011</v>
      </c>
    </row>
    <row r="2745" spans="1:4" x14ac:dyDescent="0.25">
      <c r="A2745" t="s">
        <v>10</v>
      </c>
      <c r="B2745" t="s">
        <v>48</v>
      </c>
      <c r="C2745" s="37">
        <v>1774</v>
      </c>
      <c r="D2745" s="38">
        <v>2011</v>
      </c>
    </row>
    <row r="2746" spans="1:4" x14ac:dyDescent="0.25">
      <c r="A2746" t="s">
        <v>10</v>
      </c>
      <c r="B2746" t="s">
        <v>49</v>
      </c>
      <c r="C2746" s="37">
        <v>1657</v>
      </c>
      <c r="D2746" s="38">
        <v>2011</v>
      </c>
    </row>
    <row r="2747" spans="1:4" x14ac:dyDescent="0.25">
      <c r="A2747" t="s">
        <v>10</v>
      </c>
      <c r="B2747" t="s">
        <v>50</v>
      </c>
      <c r="C2747" s="37">
        <v>1680</v>
      </c>
      <c r="D2747" s="38">
        <v>2011</v>
      </c>
    </row>
    <row r="2748" spans="1:4" x14ac:dyDescent="0.25">
      <c r="A2748" t="s">
        <v>10</v>
      </c>
      <c r="B2748" t="s">
        <v>51</v>
      </c>
      <c r="C2748" s="37">
        <v>12688</v>
      </c>
      <c r="D2748" s="38">
        <v>2011</v>
      </c>
    </row>
    <row r="2749" spans="1:4" x14ac:dyDescent="0.25">
      <c r="A2749" t="s">
        <v>10</v>
      </c>
      <c r="B2749" t="s">
        <v>52</v>
      </c>
      <c r="C2749" s="37">
        <v>10577</v>
      </c>
      <c r="D2749" s="38">
        <v>2011</v>
      </c>
    </row>
    <row r="2750" spans="1:4" x14ac:dyDescent="0.25">
      <c r="A2750" t="s">
        <v>10</v>
      </c>
      <c r="B2750" t="s">
        <v>53</v>
      </c>
      <c r="C2750" s="37">
        <v>0</v>
      </c>
      <c r="D2750" s="38">
        <v>2011</v>
      </c>
    </row>
    <row r="2751" spans="1:4" x14ac:dyDescent="0.25">
      <c r="A2751" t="s">
        <v>10</v>
      </c>
      <c r="B2751" t="s">
        <v>54</v>
      </c>
      <c r="C2751" s="37">
        <v>2233</v>
      </c>
      <c r="D2751" s="38">
        <v>2011</v>
      </c>
    </row>
    <row r="2752" spans="1:4" x14ac:dyDescent="0.25">
      <c r="A2752" t="s">
        <v>10</v>
      </c>
      <c r="B2752" t="s">
        <v>55</v>
      </c>
      <c r="C2752" s="37">
        <v>13940</v>
      </c>
      <c r="D2752" s="38">
        <v>2011</v>
      </c>
    </row>
    <row r="2753" spans="1:4" x14ac:dyDescent="0.25">
      <c r="A2753" t="s">
        <v>10</v>
      </c>
      <c r="B2753" t="s">
        <v>56</v>
      </c>
      <c r="C2753" s="37">
        <v>70</v>
      </c>
      <c r="D2753" s="38">
        <v>2011</v>
      </c>
    </row>
    <row r="2754" spans="1:4" x14ac:dyDescent="0.25">
      <c r="A2754" t="s">
        <v>10</v>
      </c>
      <c r="B2754" t="s">
        <v>57</v>
      </c>
      <c r="C2754" s="37">
        <v>6473</v>
      </c>
      <c r="D2754" s="38">
        <v>2011</v>
      </c>
    </row>
    <row r="2755" spans="1:4" x14ac:dyDescent="0.25">
      <c r="A2755" t="s">
        <v>10</v>
      </c>
      <c r="B2755" t="s">
        <v>58</v>
      </c>
      <c r="C2755" s="37">
        <v>2510</v>
      </c>
      <c r="D2755" s="38">
        <v>2011</v>
      </c>
    </row>
    <row r="2756" spans="1:4" x14ac:dyDescent="0.25">
      <c r="A2756" t="s">
        <v>11</v>
      </c>
      <c r="B2756" t="s">
        <v>8</v>
      </c>
      <c r="C2756" s="37">
        <v>691</v>
      </c>
      <c r="D2756" s="38">
        <v>2011</v>
      </c>
    </row>
    <row r="2757" spans="1:4" x14ac:dyDescent="0.25">
      <c r="A2757" t="s">
        <v>11</v>
      </c>
      <c r="B2757" t="s">
        <v>9</v>
      </c>
      <c r="C2757" s="37">
        <v>560</v>
      </c>
      <c r="D2757" s="38">
        <v>2011</v>
      </c>
    </row>
    <row r="2758" spans="1:4" x14ac:dyDescent="0.25">
      <c r="A2758" t="s">
        <v>11</v>
      </c>
      <c r="B2758" t="s">
        <v>10</v>
      </c>
      <c r="C2758" s="37">
        <v>439</v>
      </c>
      <c r="D2758" s="38">
        <v>2011</v>
      </c>
    </row>
    <row r="2759" spans="1:4" x14ac:dyDescent="0.25">
      <c r="A2759" t="s">
        <v>11</v>
      </c>
      <c r="B2759" t="s">
        <v>11</v>
      </c>
      <c r="C2759" s="37" t="s">
        <v>60</v>
      </c>
      <c r="D2759" s="38">
        <v>2011</v>
      </c>
    </row>
    <row r="2760" spans="1:4" x14ac:dyDescent="0.25">
      <c r="A2760" t="s">
        <v>11</v>
      </c>
      <c r="B2760" t="s">
        <v>12</v>
      </c>
      <c r="C2760" s="37">
        <v>4077</v>
      </c>
      <c r="D2760" s="38">
        <v>2011</v>
      </c>
    </row>
    <row r="2761" spans="1:4" x14ac:dyDescent="0.25">
      <c r="A2761" t="s">
        <v>11</v>
      </c>
      <c r="B2761" t="s">
        <v>13</v>
      </c>
      <c r="C2761" s="37">
        <v>746</v>
      </c>
      <c r="D2761" s="38">
        <v>2011</v>
      </c>
    </row>
    <row r="2762" spans="1:4" x14ac:dyDescent="0.25">
      <c r="A2762" t="s">
        <v>11</v>
      </c>
      <c r="B2762" t="s">
        <v>14</v>
      </c>
      <c r="C2762" s="37">
        <v>519</v>
      </c>
      <c r="D2762" s="38">
        <v>2011</v>
      </c>
    </row>
    <row r="2763" spans="1:4" x14ac:dyDescent="0.25">
      <c r="A2763" t="s">
        <v>11</v>
      </c>
      <c r="B2763" t="s">
        <v>15</v>
      </c>
      <c r="C2763" s="37">
        <v>79</v>
      </c>
      <c r="D2763" s="38">
        <v>2011</v>
      </c>
    </row>
    <row r="2764" spans="1:4" x14ac:dyDescent="0.25">
      <c r="A2764" t="s">
        <v>11</v>
      </c>
      <c r="B2764" t="s">
        <v>16</v>
      </c>
      <c r="C2764" s="37">
        <v>0</v>
      </c>
      <c r="D2764" s="38">
        <v>2011</v>
      </c>
    </row>
    <row r="2765" spans="1:4" x14ac:dyDescent="0.25">
      <c r="A2765" t="s">
        <v>11</v>
      </c>
      <c r="B2765" t="s">
        <v>17</v>
      </c>
      <c r="C2765" s="37">
        <v>3067</v>
      </c>
      <c r="D2765" s="38">
        <v>2011</v>
      </c>
    </row>
    <row r="2766" spans="1:4" x14ac:dyDescent="0.25">
      <c r="A2766" t="s">
        <v>11</v>
      </c>
      <c r="B2766" t="s">
        <v>18</v>
      </c>
      <c r="C2766" s="37">
        <v>1446</v>
      </c>
      <c r="D2766" s="38">
        <v>2011</v>
      </c>
    </row>
    <row r="2767" spans="1:4" x14ac:dyDescent="0.25">
      <c r="A2767" t="s">
        <v>11</v>
      </c>
      <c r="B2767" t="s">
        <v>19</v>
      </c>
      <c r="C2767" s="37">
        <v>13</v>
      </c>
      <c r="D2767" s="38">
        <v>2011</v>
      </c>
    </row>
    <row r="2768" spans="1:4" x14ac:dyDescent="0.25">
      <c r="A2768" t="s">
        <v>11</v>
      </c>
      <c r="B2768" t="s">
        <v>20</v>
      </c>
      <c r="C2768" s="37">
        <v>179</v>
      </c>
      <c r="D2768" s="38">
        <v>2011</v>
      </c>
    </row>
    <row r="2769" spans="1:4" x14ac:dyDescent="0.25">
      <c r="A2769" t="s">
        <v>11</v>
      </c>
      <c r="B2769" t="s">
        <v>21</v>
      </c>
      <c r="C2769" s="37">
        <v>3684</v>
      </c>
      <c r="D2769" s="38">
        <v>2011</v>
      </c>
    </row>
    <row r="2770" spans="1:4" x14ac:dyDescent="0.25">
      <c r="A2770" t="s">
        <v>11</v>
      </c>
      <c r="B2770" t="s">
        <v>22</v>
      </c>
      <c r="C2770" s="37">
        <v>1362</v>
      </c>
      <c r="D2770" s="38">
        <v>2011</v>
      </c>
    </row>
    <row r="2771" spans="1:4" x14ac:dyDescent="0.25">
      <c r="A2771" t="s">
        <v>11</v>
      </c>
      <c r="B2771" t="s">
        <v>23</v>
      </c>
      <c r="C2771" s="37">
        <v>851</v>
      </c>
      <c r="D2771" s="38">
        <v>2011</v>
      </c>
    </row>
    <row r="2772" spans="1:4" x14ac:dyDescent="0.25">
      <c r="A2772" t="s">
        <v>11</v>
      </c>
      <c r="B2772" t="s">
        <v>24</v>
      </c>
      <c r="C2772" s="37">
        <v>2008</v>
      </c>
      <c r="D2772" s="38">
        <v>2011</v>
      </c>
    </row>
    <row r="2773" spans="1:4" x14ac:dyDescent="0.25">
      <c r="A2773" t="s">
        <v>11</v>
      </c>
      <c r="B2773" t="s">
        <v>25</v>
      </c>
      <c r="C2773" s="37">
        <v>213</v>
      </c>
      <c r="D2773" s="38">
        <v>2011</v>
      </c>
    </row>
    <row r="2774" spans="1:4" x14ac:dyDescent="0.25">
      <c r="A2774" t="s">
        <v>11</v>
      </c>
      <c r="B2774" t="s">
        <v>26</v>
      </c>
      <c r="C2774" s="37">
        <v>2120</v>
      </c>
      <c r="D2774" s="38">
        <v>2011</v>
      </c>
    </row>
    <row r="2775" spans="1:4" x14ac:dyDescent="0.25">
      <c r="A2775" t="s">
        <v>11</v>
      </c>
      <c r="B2775" t="s">
        <v>27</v>
      </c>
      <c r="C2775" s="37">
        <v>30</v>
      </c>
      <c r="D2775" s="38">
        <v>2011</v>
      </c>
    </row>
    <row r="2776" spans="1:4" x14ac:dyDescent="0.25">
      <c r="A2776" t="s">
        <v>11</v>
      </c>
      <c r="B2776" t="s">
        <v>28</v>
      </c>
      <c r="C2776" s="37">
        <v>133</v>
      </c>
      <c r="D2776" s="38">
        <v>2011</v>
      </c>
    </row>
    <row r="2777" spans="1:4" x14ac:dyDescent="0.25">
      <c r="A2777" t="s">
        <v>11</v>
      </c>
      <c r="B2777" t="s">
        <v>29</v>
      </c>
      <c r="C2777" s="37">
        <v>781</v>
      </c>
      <c r="D2777" s="38">
        <v>2011</v>
      </c>
    </row>
    <row r="2778" spans="1:4" x14ac:dyDescent="0.25">
      <c r="A2778" t="s">
        <v>11</v>
      </c>
      <c r="B2778" t="s">
        <v>30</v>
      </c>
      <c r="C2778" s="37">
        <v>1881</v>
      </c>
      <c r="D2778" s="38">
        <v>2011</v>
      </c>
    </row>
    <row r="2779" spans="1:4" x14ac:dyDescent="0.25">
      <c r="A2779" t="s">
        <v>11</v>
      </c>
      <c r="B2779" t="s">
        <v>31</v>
      </c>
      <c r="C2779" s="37">
        <v>232</v>
      </c>
      <c r="D2779" s="38">
        <v>2011</v>
      </c>
    </row>
    <row r="2780" spans="1:4" x14ac:dyDescent="0.25">
      <c r="A2780" t="s">
        <v>11</v>
      </c>
      <c r="B2780" t="s">
        <v>32</v>
      </c>
      <c r="C2780" s="37">
        <v>1731</v>
      </c>
      <c r="D2780" s="38">
        <v>2011</v>
      </c>
    </row>
    <row r="2781" spans="1:4" x14ac:dyDescent="0.25">
      <c r="A2781" t="s">
        <v>11</v>
      </c>
      <c r="B2781" t="s">
        <v>33</v>
      </c>
      <c r="C2781" s="37">
        <v>7314</v>
      </c>
      <c r="D2781" s="38">
        <v>2011</v>
      </c>
    </row>
    <row r="2782" spans="1:4" x14ac:dyDescent="0.25">
      <c r="A2782" t="s">
        <v>11</v>
      </c>
      <c r="B2782" t="s">
        <v>34</v>
      </c>
      <c r="C2782" s="37">
        <v>713</v>
      </c>
      <c r="D2782" s="38">
        <v>2011</v>
      </c>
    </row>
    <row r="2783" spans="1:4" x14ac:dyDescent="0.25">
      <c r="A2783" t="s">
        <v>11</v>
      </c>
      <c r="B2783" t="s">
        <v>35</v>
      </c>
      <c r="C2783" s="37">
        <v>332</v>
      </c>
      <c r="D2783" s="38">
        <v>2011</v>
      </c>
    </row>
    <row r="2784" spans="1:4" x14ac:dyDescent="0.25">
      <c r="A2784" t="s">
        <v>11</v>
      </c>
      <c r="B2784" t="s">
        <v>36</v>
      </c>
      <c r="C2784" s="37">
        <v>641</v>
      </c>
      <c r="D2784" s="38">
        <v>2011</v>
      </c>
    </row>
    <row r="2785" spans="1:4" x14ac:dyDescent="0.25">
      <c r="A2785" t="s">
        <v>11</v>
      </c>
      <c r="B2785" t="s">
        <v>37</v>
      </c>
      <c r="C2785" s="37">
        <v>52</v>
      </c>
      <c r="D2785" s="38">
        <v>2011</v>
      </c>
    </row>
    <row r="2786" spans="1:4" x14ac:dyDescent="0.25">
      <c r="A2786" t="s">
        <v>11</v>
      </c>
      <c r="B2786" t="s">
        <v>38</v>
      </c>
      <c r="C2786" s="37">
        <v>341</v>
      </c>
      <c r="D2786" s="38">
        <v>2011</v>
      </c>
    </row>
    <row r="2787" spans="1:4" x14ac:dyDescent="0.25">
      <c r="A2787" t="s">
        <v>11</v>
      </c>
      <c r="B2787" t="s">
        <v>39</v>
      </c>
      <c r="C2787" s="37">
        <v>775</v>
      </c>
      <c r="D2787" s="38">
        <v>2011</v>
      </c>
    </row>
    <row r="2788" spans="1:4" x14ac:dyDescent="0.25">
      <c r="A2788" t="s">
        <v>11</v>
      </c>
      <c r="B2788" t="s">
        <v>40</v>
      </c>
      <c r="C2788" s="37">
        <v>674</v>
      </c>
      <c r="D2788" s="38">
        <v>2011</v>
      </c>
    </row>
    <row r="2789" spans="1:4" x14ac:dyDescent="0.25">
      <c r="A2789" t="s">
        <v>11</v>
      </c>
      <c r="B2789" t="s">
        <v>41</v>
      </c>
      <c r="C2789" s="37">
        <v>1664</v>
      </c>
      <c r="D2789" s="38">
        <v>2011</v>
      </c>
    </row>
    <row r="2790" spans="1:4" x14ac:dyDescent="0.25">
      <c r="A2790" t="s">
        <v>11</v>
      </c>
      <c r="B2790" t="s">
        <v>42</v>
      </c>
      <c r="C2790" s="37">
        <v>214</v>
      </c>
      <c r="D2790" s="38">
        <v>2011</v>
      </c>
    </row>
    <row r="2791" spans="1:4" x14ac:dyDescent="0.25">
      <c r="A2791" t="s">
        <v>11</v>
      </c>
      <c r="B2791" t="s">
        <v>43</v>
      </c>
      <c r="C2791" s="37">
        <v>174</v>
      </c>
      <c r="D2791" s="38">
        <v>2011</v>
      </c>
    </row>
    <row r="2792" spans="1:4" x14ac:dyDescent="0.25">
      <c r="A2792" t="s">
        <v>11</v>
      </c>
      <c r="B2792" t="s">
        <v>44</v>
      </c>
      <c r="C2792" s="37">
        <v>3761</v>
      </c>
      <c r="D2792" s="38">
        <v>2011</v>
      </c>
    </row>
    <row r="2793" spans="1:4" x14ac:dyDescent="0.25">
      <c r="A2793" t="s">
        <v>11</v>
      </c>
      <c r="B2793" t="s">
        <v>45</v>
      </c>
      <c r="C2793" s="37">
        <v>632</v>
      </c>
      <c r="D2793" s="38">
        <v>2011</v>
      </c>
    </row>
    <row r="2794" spans="1:4" x14ac:dyDescent="0.25">
      <c r="A2794" t="s">
        <v>11</v>
      </c>
      <c r="B2794" t="s">
        <v>46</v>
      </c>
      <c r="C2794" s="37">
        <v>567</v>
      </c>
      <c r="D2794" s="38">
        <v>2011</v>
      </c>
    </row>
    <row r="2795" spans="1:4" x14ac:dyDescent="0.25">
      <c r="A2795" t="s">
        <v>11</v>
      </c>
      <c r="B2795" t="s">
        <v>47</v>
      </c>
      <c r="C2795" s="37">
        <v>0</v>
      </c>
      <c r="D2795" s="38">
        <v>2011</v>
      </c>
    </row>
    <row r="2796" spans="1:4" x14ac:dyDescent="0.25">
      <c r="A2796" t="s">
        <v>11</v>
      </c>
      <c r="B2796" t="s">
        <v>48</v>
      </c>
      <c r="C2796" s="37">
        <v>235</v>
      </c>
      <c r="D2796" s="38">
        <v>2011</v>
      </c>
    </row>
    <row r="2797" spans="1:4" x14ac:dyDescent="0.25">
      <c r="A2797" t="s">
        <v>11</v>
      </c>
      <c r="B2797" t="s">
        <v>49</v>
      </c>
      <c r="C2797" s="37">
        <v>0</v>
      </c>
      <c r="D2797" s="38">
        <v>2011</v>
      </c>
    </row>
    <row r="2798" spans="1:4" x14ac:dyDescent="0.25">
      <c r="A2798" t="s">
        <v>11</v>
      </c>
      <c r="B2798" t="s">
        <v>50</v>
      </c>
      <c r="C2798" s="37">
        <v>6462</v>
      </c>
      <c r="D2798" s="38">
        <v>2011</v>
      </c>
    </row>
    <row r="2799" spans="1:4" x14ac:dyDescent="0.25">
      <c r="A2799" t="s">
        <v>11</v>
      </c>
      <c r="B2799" t="s">
        <v>51</v>
      </c>
      <c r="C2799" s="37">
        <v>14767</v>
      </c>
      <c r="D2799" s="38">
        <v>2011</v>
      </c>
    </row>
    <row r="2800" spans="1:4" x14ac:dyDescent="0.25">
      <c r="A2800" t="s">
        <v>11</v>
      </c>
      <c r="B2800" t="s">
        <v>52</v>
      </c>
      <c r="C2800" s="37">
        <v>0</v>
      </c>
      <c r="D2800" s="38">
        <v>2011</v>
      </c>
    </row>
    <row r="2801" spans="1:4" x14ac:dyDescent="0.25">
      <c r="A2801" t="s">
        <v>11</v>
      </c>
      <c r="B2801" t="s">
        <v>53</v>
      </c>
      <c r="C2801" s="37">
        <v>0</v>
      </c>
      <c r="D2801" s="38">
        <v>2011</v>
      </c>
    </row>
    <row r="2802" spans="1:4" x14ac:dyDescent="0.25">
      <c r="A2802" t="s">
        <v>11</v>
      </c>
      <c r="B2802" t="s">
        <v>54</v>
      </c>
      <c r="C2802" s="37">
        <v>1245</v>
      </c>
      <c r="D2802" s="38">
        <v>2011</v>
      </c>
    </row>
    <row r="2803" spans="1:4" x14ac:dyDescent="0.25">
      <c r="A2803" t="s">
        <v>11</v>
      </c>
      <c r="B2803" t="s">
        <v>55</v>
      </c>
      <c r="C2803" s="37">
        <v>1477</v>
      </c>
      <c r="D2803" s="38">
        <v>2011</v>
      </c>
    </row>
    <row r="2804" spans="1:4" x14ac:dyDescent="0.25">
      <c r="A2804" t="s">
        <v>11</v>
      </c>
      <c r="B2804" t="s">
        <v>56</v>
      </c>
      <c r="C2804" s="37">
        <v>24</v>
      </c>
      <c r="D2804" s="38">
        <v>2011</v>
      </c>
    </row>
    <row r="2805" spans="1:4" x14ac:dyDescent="0.25">
      <c r="A2805" t="s">
        <v>11</v>
      </c>
      <c r="B2805" t="s">
        <v>57</v>
      </c>
      <c r="C2805" s="37">
        <v>687</v>
      </c>
      <c r="D2805" s="38">
        <v>2011</v>
      </c>
    </row>
    <row r="2806" spans="1:4" x14ac:dyDescent="0.25">
      <c r="A2806" t="s">
        <v>11</v>
      </c>
      <c r="B2806" t="s">
        <v>58</v>
      </c>
      <c r="C2806" s="37">
        <v>252</v>
      </c>
      <c r="D2806" s="38">
        <v>2011</v>
      </c>
    </row>
    <row r="2807" spans="1:4" x14ac:dyDescent="0.25">
      <c r="A2807" t="s">
        <v>12</v>
      </c>
      <c r="B2807" t="s">
        <v>8</v>
      </c>
      <c r="C2807" s="37">
        <v>2087</v>
      </c>
      <c r="D2807" s="38">
        <v>2011</v>
      </c>
    </row>
    <row r="2808" spans="1:4" x14ac:dyDescent="0.25">
      <c r="A2808" t="s">
        <v>12</v>
      </c>
      <c r="B2808" t="s">
        <v>9</v>
      </c>
      <c r="C2808" s="37">
        <v>7358</v>
      </c>
      <c r="D2808" s="38">
        <v>2011</v>
      </c>
    </row>
    <row r="2809" spans="1:4" x14ac:dyDescent="0.25">
      <c r="A2809" t="s">
        <v>12</v>
      </c>
      <c r="B2809" t="s">
        <v>10</v>
      </c>
      <c r="C2809" s="37">
        <v>35650</v>
      </c>
      <c r="D2809" s="38">
        <v>2011</v>
      </c>
    </row>
    <row r="2810" spans="1:4" x14ac:dyDescent="0.25">
      <c r="A2810" t="s">
        <v>12</v>
      </c>
      <c r="B2810" t="s">
        <v>11</v>
      </c>
      <c r="C2810" s="37">
        <v>2648</v>
      </c>
      <c r="D2810" s="38">
        <v>2011</v>
      </c>
    </row>
    <row r="2811" spans="1:4" x14ac:dyDescent="0.25">
      <c r="A2811" t="s">
        <v>12</v>
      </c>
      <c r="B2811" t="s">
        <v>12</v>
      </c>
      <c r="C2811" s="37" t="s">
        <v>60</v>
      </c>
      <c r="D2811" s="38">
        <v>2011</v>
      </c>
    </row>
    <row r="2812" spans="1:4" x14ac:dyDescent="0.25">
      <c r="A2812" t="s">
        <v>12</v>
      </c>
      <c r="B2812" t="s">
        <v>13</v>
      </c>
      <c r="C2812" s="37">
        <v>21245</v>
      </c>
      <c r="D2812" s="38">
        <v>2011</v>
      </c>
    </row>
    <row r="2813" spans="1:4" x14ac:dyDescent="0.25">
      <c r="A2813" t="s">
        <v>12</v>
      </c>
      <c r="B2813" t="s">
        <v>14</v>
      </c>
      <c r="C2813" s="37">
        <v>3073</v>
      </c>
      <c r="D2813" s="38">
        <v>2011</v>
      </c>
    </row>
    <row r="2814" spans="1:4" x14ac:dyDescent="0.25">
      <c r="A2814" t="s">
        <v>12</v>
      </c>
      <c r="B2814" t="s">
        <v>15</v>
      </c>
      <c r="C2814" s="37">
        <v>1302</v>
      </c>
      <c r="D2814" s="38">
        <v>2011</v>
      </c>
    </row>
    <row r="2815" spans="1:4" x14ac:dyDescent="0.25">
      <c r="A2815" t="s">
        <v>12</v>
      </c>
      <c r="B2815" t="s">
        <v>16</v>
      </c>
      <c r="C2815" s="37">
        <v>3240</v>
      </c>
      <c r="D2815" s="38">
        <v>2011</v>
      </c>
    </row>
    <row r="2816" spans="1:4" x14ac:dyDescent="0.25">
      <c r="A2816" t="s">
        <v>12</v>
      </c>
      <c r="B2816" t="s">
        <v>17</v>
      </c>
      <c r="C2816" s="37">
        <v>22094</v>
      </c>
      <c r="D2816" s="38">
        <v>2011</v>
      </c>
    </row>
    <row r="2817" spans="1:4" x14ac:dyDescent="0.25">
      <c r="A2817" t="s">
        <v>12</v>
      </c>
      <c r="B2817" t="s">
        <v>18</v>
      </c>
      <c r="C2817" s="37">
        <v>13303</v>
      </c>
      <c r="D2817" s="38">
        <v>2011</v>
      </c>
    </row>
    <row r="2818" spans="1:4" x14ac:dyDescent="0.25">
      <c r="A2818" t="s">
        <v>12</v>
      </c>
      <c r="B2818" t="s">
        <v>19</v>
      </c>
      <c r="C2818" s="37">
        <v>9864</v>
      </c>
      <c r="D2818" s="38">
        <v>2011</v>
      </c>
    </row>
    <row r="2819" spans="1:4" x14ac:dyDescent="0.25">
      <c r="A2819" t="s">
        <v>12</v>
      </c>
      <c r="B2819" t="s">
        <v>20</v>
      </c>
      <c r="C2819" s="37">
        <v>4796</v>
      </c>
      <c r="D2819" s="38">
        <v>2011</v>
      </c>
    </row>
    <row r="2820" spans="1:4" x14ac:dyDescent="0.25">
      <c r="A2820" t="s">
        <v>12</v>
      </c>
      <c r="B2820" t="s">
        <v>21</v>
      </c>
      <c r="C2820" s="37">
        <v>20834</v>
      </c>
      <c r="D2820" s="38">
        <v>2011</v>
      </c>
    </row>
    <row r="2821" spans="1:4" x14ac:dyDescent="0.25">
      <c r="A2821" t="s">
        <v>12</v>
      </c>
      <c r="B2821" t="s">
        <v>22</v>
      </c>
      <c r="C2821" s="37">
        <v>4673</v>
      </c>
      <c r="D2821" s="38">
        <v>2011</v>
      </c>
    </row>
    <row r="2822" spans="1:4" x14ac:dyDescent="0.25">
      <c r="A2822" t="s">
        <v>12</v>
      </c>
      <c r="B2822" t="s">
        <v>23</v>
      </c>
      <c r="C2822" s="37">
        <v>3324</v>
      </c>
      <c r="D2822" s="38">
        <v>2011</v>
      </c>
    </row>
    <row r="2823" spans="1:4" x14ac:dyDescent="0.25">
      <c r="A2823" t="s">
        <v>12</v>
      </c>
      <c r="B2823" t="s">
        <v>24</v>
      </c>
      <c r="C2823" s="37">
        <v>2810</v>
      </c>
      <c r="D2823" s="38">
        <v>2011</v>
      </c>
    </row>
    <row r="2824" spans="1:4" x14ac:dyDescent="0.25">
      <c r="A2824" t="s">
        <v>12</v>
      </c>
      <c r="B2824" t="s">
        <v>25</v>
      </c>
      <c r="C2824" s="37">
        <v>1201</v>
      </c>
      <c r="D2824" s="38">
        <v>2011</v>
      </c>
    </row>
    <row r="2825" spans="1:4" x14ac:dyDescent="0.25">
      <c r="A2825" t="s">
        <v>12</v>
      </c>
      <c r="B2825" t="s">
        <v>26</v>
      </c>
      <c r="C2825" s="37">
        <v>3600</v>
      </c>
      <c r="D2825" s="38">
        <v>2011</v>
      </c>
    </row>
    <row r="2826" spans="1:4" x14ac:dyDescent="0.25">
      <c r="A2826" t="s">
        <v>12</v>
      </c>
      <c r="B2826" t="s">
        <v>27</v>
      </c>
      <c r="C2826" s="37">
        <v>1658</v>
      </c>
      <c r="D2826" s="38">
        <v>2011</v>
      </c>
    </row>
    <row r="2827" spans="1:4" x14ac:dyDescent="0.25">
      <c r="A2827" t="s">
        <v>12</v>
      </c>
      <c r="B2827" t="s">
        <v>28</v>
      </c>
      <c r="C2827" s="37">
        <v>7793</v>
      </c>
      <c r="D2827" s="38">
        <v>2011</v>
      </c>
    </row>
    <row r="2828" spans="1:4" x14ac:dyDescent="0.25">
      <c r="A2828" t="s">
        <v>12</v>
      </c>
      <c r="B2828" t="s">
        <v>29</v>
      </c>
      <c r="C2828" s="37">
        <v>10244</v>
      </c>
      <c r="D2828" s="38">
        <v>2011</v>
      </c>
    </row>
    <row r="2829" spans="1:4" x14ac:dyDescent="0.25">
      <c r="A2829" t="s">
        <v>12</v>
      </c>
      <c r="B2829" t="s">
        <v>30</v>
      </c>
      <c r="C2829" s="37">
        <v>12069</v>
      </c>
      <c r="D2829" s="38">
        <v>2011</v>
      </c>
    </row>
    <row r="2830" spans="1:4" x14ac:dyDescent="0.25">
      <c r="A2830" t="s">
        <v>12</v>
      </c>
      <c r="B2830" t="s">
        <v>31</v>
      </c>
      <c r="C2830" s="37">
        <v>5687</v>
      </c>
      <c r="D2830" s="38">
        <v>2011</v>
      </c>
    </row>
    <row r="2831" spans="1:4" x14ac:dyDescent="0.25">
      <c r="A2831" t="s">
        <v>12</v>
      </c>
      <c r="B2831" t="s">
        <v>32</v>
      </c>
      <c r="C2831" s="37">
        <v>2092</v>
      </c>
      <c r="D2831" s="38">
        <v>2011</v>
      </c>
    </row>
    <row r="2832" spans="1:4" x14ac:dyDescent="0.25">
      <c r="A2832" t="s">
        <v>12</v>
      </c>
      <c r="B2832" t="s">
        <v>33</v>
      </c>
      <c r="C2832" s="37">
        <v>7677</v>
      </c>
      <c r="D2832" s="38">
        <v>2011</v>
      </c>
    </row>
    <row r="2833" spans="1:4" x14ac:dyDescent="0.25">
      <c r="A2833" t="s">
        <v>12</v>
      </c>
      <c r="B2833" t="s">
        <v>34</v>
      </c>
      <c r="C2833" s="37">
        <v>2599</v>
      </c>
      <c r="D2833" s="38">
        <v>2011</v>
      </c>
    </row>
    <row r="2834" spans="1:4" x14ac:dyDescent="0.25">
      <c r="A2834" t="s">
        <v>12</v>
      </c>
      <c r="B2834" t="s">
        <v>35</v>
      </c>
      <c r="C2834" s="37">
        <v>1955</v>
      </c>
      <c r="D2834" s="38">
        <v>2011</v>
      </c>
    </row>
    <row r="2835" spans="1:4" x14ac:dyDescent="0.25">
      <c r="A2835" t="s">
        <v>12</v>
      </c>
      <c r="B2835" t="s">
        <v>36</v>
      </c>
      <c r="C2835" s="37">
        <v>36159</v>
      </c>
      <c r="D2835" s="38">
        <v>2011</v>
      </c>
    </row>
    <row r="2836" spans="1:4" x14ac:dyDescent="0.25">
      <c r="A2836" t="s">
        <v>12</v>
      </c>
      <c r="B2836" t="s">
        <v>37</v>
      </c>
      <c r="C2836" s="37">
        <v>1222</v>
      </c>
      <c r="D2836" s="38">
        <v>2011</v>
      </c>
    </row>
    <row r="2837" spans="1:4" x14ac:dyDescent="0.25">
      <c r="A2837" t="s">
        <v>12</v>
      </c>
      <c r="B2837" t="s">
        <v>38</v>
      </c>
      <c r="C2837" s="37">
        <v>8053</v>
      </c>
      <c r="D2837" s="38">
        <v>2011</v>
      </c>
    </row>
    <row r="2838" spans="1:4" x14ac:dyDescent="0.25">
      <c r="A2838" t="s">
        <v>12</v>
      </c>
      <c r="B2838" t="s">
        <v>39</v>
      </c>
      <c r="C2838" s="37">
        <v>5904</v>
      </c>
      <c r="D2838" s="38">
        <v>2011</v>
      </c>
    </row>
    <row r="2839" spans="1:4" x14ac:dyDescent="0.25">
      <c r="A2839" t="s">
        <v>12</v>
      </c>
      <c r="B2839" t="s">
        <v>40</v>
      </c>
      <c r="C2839" s="37">
        <v>25629</v>
      </c>
      <c r="D2839" s="38">
        <v>2011</v>
      </c>
    </row>
    <row r="2840" spans="1:4" x14ac:dyDescent="0.25">
      <c r="A2840" t="s">
        <v>12</v>
      </c>
      <c r="B2840" t="s">
        <v>41</v>
      </c>
      <c r="C2840" s="37">
        <v>8708</v>
      </c>
      <c r="D2840" s="38">
        <v>2011</v>
      </c>
    </row>
    <row r="2841" spans="1:4" x14ac:dyDescent="0.25">
      <c r="A2841" t="s">
        <v>12</v>
      </c>
      <c r="B2841" t="s">
        <v>42</v>
      </c>
      <c r="C2841" s="37">
        <v>1392</v>
      </c>
      <c r="D2841" s="38">
        <v>2011</v>
      </c>
    </row>
    <row r="2842" spans="1:4" x14ac:dyDescent="0.25">
      <c r="A2842" t="s">
        <v>12</v>
      </c>
      <c r="B2842" t="s">
        <v>43</v>
      </c>
      <c r="C2842" s="37">
        <v>10474</v>
      </c>
      <c r="D2842" s="38">
        <v>2011</v>
      </c>
    </row>
    <row r="2843" spans="1:4" x14ac:dyDescent="0.25">
      <c r="A2843" t="s">
        <v>12</v>
      </c>
      <c r="B2843" t="s">
        <v>44</v>
      </c>
      <c r="C2843" s="37">
        <v>5113</v>
      </c>
      <c r="D2843" s="38">
        <v>2011</v>
      </c>
    </row>
    <row r="2844" spans="1:4" x14ac:dyDescent="0.25">
      <c r="A2844" t="s">
        <v>12</v>
      </c>
      <c r="B2844" t="s">
        <v>45</v>
      </c>
      <c r="C2844" s="37">
        <v>18165</v>
      </c>
      <c r="D2844" s="38">
        <v>2011</v>
      </c>
    </row>
    <row r="2845" spans="1:4" x14ac:dyDescent="0.25">
      <c r="A2845" t="s">
        <v>12</v>
      </c>
      <c r="B2845" t="s">
        <v>46</v>
      </c>
      <c r="C2845" s="37">
        <v>8550</v>
      </c>
      <c r="D2845" s="38">
        <v>2011</v>
      </c>
    </row>
    <row r="2846" spans="1:4" x14ac:dyDescent="0.25">
      <c r="A2846" t="s">
        <v>12</v>
      </c>
      <c r="B2846" t="s">
        <v>47</v>
      </c>
      <c r="C2846" s="37">
        <v>1103</v>
      </c>
      <c r="D2846" s="38">
        <v>2011</v>
      </c>
    </row>
    <row r="2847" spans="1:4" x14ac:dyDescent="0.25">
      <c r="A2847" t="s">
        <v>12</v>
      </c>
      <c r="B2847" t="s">
        <v>48</v>
      </c>
      <c r="C2847" s="37">
        <v>5758</v>
      </c>
      <c r="D2847" s="38">
        <v>2011</v>
      </c>
    </row>
    <row r="2848" spans="1:4" x14ac:dyDescent="0.25">
      <c r="A2848" t="s">
        <v>12</v>
      </c>
      <c r="B2848" t="s">
        <v>49</v>
      </c>
      <c r="C2848" s="37">
        <v>1004</v>
      </c>
      <c r="D2848" s="38">
        <v>2011</v>
      </c>
    </row>
    <row r="2849" spans="1:4" x14ac:dyDescent="0.25">
      <c r="A2849" t="s">
        <v>12</v>
      </c>
      <c r="B2849" t="s">
        <v>50</v>
      </c>
      <c r="C2849" s="37">
        <v>8761</v>
      </c>
      <c r="D2849" s="38">
        <v>2011</v>
      </c>
    </row>
    <row r="2850" spans="1:4" x14ac:dyDescent="0.25">
      <c r="A2850" t="s">
        <v>12</v>
      </c>
      <c r="B2850" t="s">
        <v>51</v>
      </c>
      <c r="C2850" s="37">
        <v>37087</v>
      </c>
      <c r="D2850" s="38">
        <v>2011</v>
      </c>
    </row>
    <row r="2851" spans="1:4" x14ac:dyDescent="0.25">
      <c r="A2851" t="s">
        <v>12</v>
      </c>
      <c r="B2851" t="s">
        <v>52</v>
      </c>
      <c r="C2851" s="37">
        <v>8944</v>
      </c>
      <c r="D2851" s="38">
        <v>2011</v>
      </c>
    </row>
    <row r="2852" spans="1:4" x14ac:dyDescent="0.25">
      <c r="A2852" t="s">
        <v>12</v>
      </c>
      <c r="B2852" t="s">
        <v>53</v>
      </c>
      <c r="C2852" s="37">
        <v>745</v>
      </c>
      <c r="D2852" s="38">
        <v>2011</v>
      </c>
    </row>
    <row r="2853" spans="1:4" x14ac:dyDescent="0.25">
      <c r="A2853" t="s">
        <v>12</v>
      </c>
      <c r="B2853" t="s">
        <v>54</v>
      </c>
      <c r="C2853" s="37">
        <v>15753</v>
      </c>
      <c r="D2853" s="38">
        <v>2011</v>
      </c>
    </row>
    <row r="2854" spans="1:4" x14ac:dyDescent="0.25">
      <c r="A2854" t="s">
        <v>12</v>
      </c>
      <c r="B2854" t="s">
        <v>55</v>
      </c>
      <c r="C2854" s="37">
        <v>36481</v>
      </c>
      <c r="D2854" s="38">
        <v>2011</v>
      </c>
    </row>
    <row r="2855" spans="1:4" x14ac:dyDescent="0.25">
      <c r="A2855" t="s">
        <v>12</v>
      </c>
      <c r="B2855" t="s">
        <v>56</v>
      </c>
      <c r="C2855" s="37">
        <v>832</v>
      </c>
      <c r="D2855" s="38">
        <v>2011</v>
      </c>
    </row>
    <row r="2856" spans="1:4" x14ac:dyDescent="0.25">
      <c r="A2856" t="s">
        <v>12</v>
      </c>
      <c r="B2856" t="s">
        <v>57</v>
      </c>
      <c r="C2856" s="37">
        <v>5668</v>
      </c>
      <c r="D2856" s="38">
        <v>2011</v>
      </c>
    </row>
    <row r="2857" spans="1:4" x14ac:dyDescent="0.25">
      <c r="A2857" t="s">
        <v>12</v>
      </c>
      <c r="B2857" t="s">
        <v>58</v>
      </c>
      <c r="C2857" s="37">
        <v>2047</v>
      </c>
      <c r="D2857" s="38">
        <v>2011</v>
      </c>
    </row>
    <row r="2858" spans="1:4" x14ac:dyDescent="0.25">
      <c r="A2858" t="s">
        <v>13</v>
      </c>
      <c r="B2858" t="s">
        <v>8</v>
      </c>
      <c r="C2858" s="37">
        <v>2340</v>
      </c>
      <c r="D2858" s="38">
        <v>2011</v>
      </c>
    </row>
    <row r="2859" spans="1:4" x14ac:dyDescent="0.25">
      <c r="A2859" t="s">
        <v>13</v>
      </c>
      <c r="B2859" t="s">
        <v>9</v>
      </c>
      <c r="C2859" s="37">
        <v>3191</v>
      </c>
      <c r="D2859" s="38">
        <v>2011</v>
      </c>
    </row>
    <row r="2860" spans="1:4" x14ac:dyDescent="0.25">
      <c r="A2860" t="s">
        <v>13</v>
      </c>
      <c r="B2860" t="s">
        <v>10</v>
      </c>
      <c r="C2860" s="37">
        <v>12338</v>
      </c>
      <c r="D2860" s="38">
        <v>2011</v>
      </c>
    </row>
    <row r="2861" spans="1:4" x14ac:dyDescent="0.25">
      <c r="A2861" t="s">
        <v>13</v>
      </c>
      <c r="B2861" t="s">
        <v>11</v>
      </c>
      <c r="C2861" s="37">
        <v>1615</v>
      </c>
      <c r="D2861" s="38">
        <v>2011</v>
      </c>
    </row>
    <row r="2862" spans="1:4" x14ac:dyDescent="0.25">
      <c r="A2862" t="s">
        <v>13</v>
      </c>
      <c r="B2862" t="s">
        <v>12</v>
      </c>
      <c r="C2862" s="37">
        <v>23234</v>
      </c>
      <c r="D2862" s="38">
        <v>2011</v>
      </c>
    </row>
    <row r="2863" spans="1:4" x14ac:dyDescent="0.25">
      <c r="A2863" t="s">
        <v>13</v>
      </c>
      <c r="B2863" t="s">
        <v>13</v>
      </c>
      <c r="C2863" s="37" t="s">
        <v>60</v>
      </c>
      <c r="D2863" s="38">
        <v>2011</v>
      </c>
    </row>
    <row r="2864" spans="1:4" x14ac:dyDescent="0.25">
      <c r="A2864" t="s">
        <v>13</v>
      </c>
      <c r="B2864" t="s">
        <v>14</v>
      </c>
      <c r="C2864" s="37">
        <v>1567</v>
      </c>
      <c r="D2864" s="38">
        <v>2011</v>
      </c>
    </row>
    <row r="2865" spans="1:4" x14ac:dyDescent="0.25">
      <c r="A2865" t="s">
        <v>13</v>
      </c>
      <c r="B2865" t="s">
        <v>15</v>
      </c>
      <c r="C2865" s="37">
        <v>501</v>
      </c>
      <c r="D2865" s="38">
        <v>2011</v>
      </c>
    </row>
    <row r="2866" spans="1:4" x14ac:dyDescent="0.25">
      <c r="A2866" t="s">
        <v>13</v>
      </c>
      <c r="B2866" t="s">
        <v>16</v>
      </c>
      <c r="C2866" s="37">
        <v>298</v>
      </c>
      <c r="D2866" s="38">
        <v>2011</v>
      </c>
    </row>
    <row r="2867" spans="1:4" x14ac:dyDescent="0.25">
      <c r="A2867" t="s">
        <v>13</v>
      </c>
      <c r="B2867" t="s">
        <v>17</v>
      </c>
      <c r="C2867" s="37">
        <v>8075</v>
      </c>
      <c r="D2867" s="38">
        <v>2011</v>
      </c>
    </row>
    <row r="2868" spans="1:4" x14ac:dyDescent="0.25">
      <c r="A2868" t="s">
        <v>13</v>
      </c>
      <c r="B2868" t="s">
        <v>18</v>
      </c>
      <c r="C2868" s="37">
        <v>3250</v>
      </c>
      <c r="D2868" s="38">
        <v>2011</v>
      </c>
    </row>
    <row r="2869" spans="1:4" x14ac:dyDescent="0.25">
      <c r="A2869" t="s">
        <v>13</v>
      </c>
      <c r="B2869" t="s">
        <v>19</v>
      </c>
      <c r="C2869" s="37">
        <v>1852</v>
      </c>
      <c r="D2869" s="38">
        <v>2011</v>
      </c>
    </row>
    <row r="2870" spans="1:4" x14ac:dyDescent="0.25">
      <c r="A2870" t="s">
        <v>13</v>
      </c>
      <c r="B2870" t="s">
        <v>20</v>
      </c>
      <c r="C2870" s="37">
        <v>1578</v>
      </c>
      <c r="D2870" s="38">
        <v>2011</v>
      </c>
    </row>
    <row r="2871" spans="1:4" x14ac:dyDescent="0.25">
      <c r="A2871" t="s">
        <v>13</v>
      </c>
      <c r="B2871" t="s">
        <v>21</v>
      </c>
      <c r="C2871" s="37">
        <v>6027</v>
      </c>
      <c r="D2871" s="38">
        <v>2011</v>
      </c>
    </row>
    <row r="2872" spans="1:4" x14ac:dyDescent="0.25">
      <c r="A2872" t="s">
        <v>13</v>
      </c>
      <c r="B2872" t="s">
        <v>22</v>
      </c>
      <c r="C2872" s="37">
        <v>2116</v>
      </c>
      <c r="D2872" s="38">
        <v>2011</v>
      </c>
    </row>
    <row r="2873" spans="1:4" x14ac:dyDescent="0.25">
      <c r="A2873" t="s">
        <v>13</v>
      </c>
      <c r="B2873" t="s">
        <v>23</v>
      </c>
      <c r="C2873" s="37">
        <v>3510</v>
      </c>
      <c r="D2873" s="38">
        <v>2011</v>
      </c>
    </row>
    <row r="2874" spans="1:4" x14ac:dyDescent="0.25">
      <c r="A2874" t="s">
        <v>13</v>
      </c>
      <c r="B2874" t="s">
        <v>24</v>
      </c>
      <c r="C2874" s="37">
        <v>3718</v>
      </c>
      <c r="D2874" s="38">
        <v>2011</v>
      </c>
    </row>
    <row r="2875" spans="1:4" x14ac:dyDescent="0.25">
      <c r="A2875" t="s">
        <v>13</v>
      </c>
      <c r="B2875" t="s">
        <v>25</v>
      </c>
      <c r="C2875" s="37">
        <v>1361</v>
      </c>
      <c r="D2875" s="38">
        <v>2011</v>
      </c>
    </row>
    <row r="2876" spans="1:4" x14ac:dyDescent="0.25">
      <c r="A2876" t="s">
        <v>13</v>
      </c>
      <c r="B2876" t="s">
        <v>26</v>
      </c>
      <c r="C2876" s="37">
        <v>908</v>
      </c>
      <c r="D2876" s="38">
        <v>2011</v>
      </c>
    </row>
    <row r="2877" spans="1:4" x14ac:dyDescent="0.25">
      <c r="A2877" t="s">
        <v>13</v>
      </c>
      <c r="B2877" t="s">
        <v>27</v>
      </c>
      <c r="C2877" s="37">
        <v>1358</v>
      </c>
      <c r="D2877" s="38">
        <v>2011</v>
      </c>
    </row>
    <row r="2878" spans="1:4" x14ac:dyDescent="0.25">
      <c r="A2878" t="s">
        <v>13</v>
      </c>
      <c r="B2878" t="s">
        <v>28</v>
      </c>
      <c r="C2878" s="37">
        <v>3303</v>
      </c>
      <c r="D2878" s="38">
        <v>2011</v>
      </c>
    </row>
    <row r="2879" spans="1:4" x14ac:dyDescent="0.25">
      <c r="A2879" t="s">
        <v>13</v>
      </c>
      <c r="B2879" t="s">
        <v>29</v>
      </c>
      <c r="C2879" s="37">
        <v>2157</v>
      </c>
      <c r="D2879" s="38">
        <v>2011</v>
      </c>
    </row>
    <row r="2880" spans="1:4" x14ac:dyDescent="0.25">
      <c r="A2880" t="s">
        <v>13</v>
      </c>
      <c r="B2880" t="s">
        <v>30</v>
      </c>
      <c r="C2880" s="37">
        <v>3225</v>
      </c>
      <c r="D2880" s="38">
        <v>2011</v>
      </c>
    </row>
    <row r="2881" spans="1:4" x14ac:dyDescent="0.25">
      <c r="A2881" t="s">
        <v>13</v>
      </c>
      <c r="B2881" t="s">
        <v>31</v>
      </c>
      <c r="C2881" s="37">
        <v>3055</v>
      </c>
      <c r="D2881" s="38">
        <v>2011</v>
      </c>
    </row>
    <row r="2882" spans="1:4" x14ac:dyDescent="0.25">
      <c r="A2882" t="s">
        <v>13</v>
      </c>
      <c r="B2882" t="s">
        <v>32</v>
      </c>
      <c r="C2882" s="37">
        <v>879</v>
      </c>
      <c r="D2882" s="38">
        <v>2011</v>
      </c>
    </row>
    <row r="2883" spans="1:4" x14ac:dyDescent="0.25">
      <c r="A2883" t="s">
        <v>13</v>
      </c>
      <c r="B2883" t="s">
        <v>33</v>
      </c>
      <c r="C2883" s="37">
        <v>4552</v>
      </c>
      <c r="D2883" s="38">
        <v>2011</v>
      </c>
    </row>
    <row r="2884" spans="1:4" x14ac:dyDescent="0.25">
      <c r="A2884" t="s">
        <v>13</v>
      </c>
      <c r="B2884" t="s">
        <v>34</v>
      </c>
      <c r="C2884" s="37">
        <v>4079</v>
      </c>
      <c r="D2884" s="38">
        <v>2011</v>
      </c>
    </row>
    <row r="2885" spans="1:4" x14ac:dyDescent="0.25">
      <c r="A2885" t="s">
        <v>13</v>
      </c>
      <c r="B2885" t="s">
        <v>35</v>
      </c>
      <c r="C2885" s="37">
        <v>4582</v>
      </c>
      <c r="D2885" s="38">
        <v>2011</v>
      </c>
    </row>
    <row r="2886" spans="1:4" x14ac:dyDescent="0.25">
      <c r="A2886" t="s">
        <v>13</v>
      </c>
      <c r="B2886" t="s">
        <v>36</v>
      </c>
      <c r="C2886" s="37">
        <v>4061</v>
      </c>
      <c r="D2886" s="38">
        <v>2011</v>
      </c>
    </row>
    <row r="2887" spans="1:4" x14ac:dyDescent="0.25">
      <c r="A2887" t="s">
        <v>13</v>
      </c>
      <c r="B2887" t="s">
        <v>37</v>
      </c>
      <c r="C2887" s="37">
        <v>489</v>
      </c>
      <c r="D2887" s="38">
        <v>2011</v>
      </c>
    </row>
    <row r="2888" spans="1:4" x14ac:dyDescent="0.25">
      <c r="A2888" t="s">
        <v>13</v>
      </c>
      <c r="B2888" t="s">
        <v>38</v>
      </c>
      <c r="C2888" s="37">
        <v>2863</v>
      </c>
      <c r="D2888" s="38">
        <v>2011</v>
      </c>
    </row>
    <row r="2889" spans="1:4" x14ac:dyDescent="0.25">
      <c r="A2889" t="s">
        <v>13</v>
      </c>
      <c r="B2889" t="s">
        <v>39</v>
      </c>
      <c r="C2889" s="37">
        <v>8797</v>
      </c>
      <c r="D2889" s="38">
        <v>2011</v>
      </c>
    </row>
    <row r="2890" spans="1:4" x14ac:dyDescent="0.25">
      <c r="A2890" t="s">
        <v>13</v>
      </c>
      <c r="B2890" t="s">
        <v>40</v>
      </c>
      <c r="C2890" s="37">
        <v>3998</v>
      </c>
      <c r="D2890" s="38">
        <v>2011</v>
      </c>
    </row>
    <row r="2891" spans="1:4" x14ac:dyDescent="0.25">
      <c r="A2891" t="s">
        <v>13</v>
      </c>
      <c r="B2891" t="s">
        <v>41</v>
      </c>
      <c r="C2891" s="37">
        <v>4756</v>
      </c>
      <c r="D2891" s="38">
        <v>2011</v>
      </c>
    </row>
    <row r="2892" spans="1:4" x14ac:dyDescent="0.25">
      <c r="A2892" t="s">
        <v>13</v>
      </c>
      <c r="B2892" t="s">
        <v>42</v>
      </c>
      <c r="C2892" s="37">
        <v>2249</v>
      </c>
      <c r="D2892" s="38">
        <v>2011</v>
      </c>
    </row>
    <row r="2893" spans="1:4" x14ac:dyDescent="0.25">
      <c r="A2893" t="s">
        <v>13</v>
      </c>
      <c r="B2893" t="s">
        <v>43</v>
      </c>
      <c r="C2893" s="37">
        <v>5527</v>
      </c>
      <c r="D2893" s="38">
        <v>2011</v>
      </c>
    </row>
    <row r="2894" spans="1:4" x14ac:dyDescent="0.25">
      <c r="A2894" t="s">
        <v>13</v>
      </c>
      <c r="B2894" t="s">
        <v>44</v>
      </c>
      <c r="C2894" s="37">
        <v>3824</v>
      </c>
      <c r="D2894" s="38">
        <v>2011</v>
      </c>
    </row>
    <row r="2895" spans="1:4" x14ac:dyDescent="0.25">
      <c r="A2895" t="s">
        <v>13</v>
      </c>
      <c r="B2895" t="s">
        <v>45</v>
      </c>
      <c r="C2895" s="37">
        <v>5543</v>
      </c>
      <c r="D2895" s="38">
        <v>2011</v>
      </c>
    </row>
    <row r="2896" spans="1:4" x14ac:dyDescent="0.25">
      <c r="A2896" t="s">
        <v>13</v>
      </c>
      <c r="B2896" t="s">
        <v>46</v>
      </c>
      <c r="C2896" s="37">
        <v>3348</v>
      </c>
      <c r="D2896" s="38">
        <v>2011</v>
      </c>
    </row>
    <row r="2897" spans="1:4" x14ac:dyDescent="0.25">
      <c r="A2897" t="s">
        <v>13</v>
      </c>
      <c r="B2897" t="s">
        <v>47</v>
      </c>
      <c r="C2897" s="37">
        <v>435</v>
      </c>
      <c r="D2897" s="38">
        <v>2011</v>
      </c>
    </row>
    <row r="2898" spans="1:4" x14ac:dyDescent="0.25">
      <c r="A2898" t="s">
        <v>13</v>
      </c>
      <c r="B2898" t="s">
        <v>48</v>
      </c>
      <c r="C2898" s="37">
        <v>718</v>
      </c>
      <c r="D2898" s="38">
        <v>2011</v>
      </c>
    </row>
    <row r="2899" spans="1:4" x14ac:dyDescent="0.25">
      <c r="A2899" t="s">
        <v>13</v>
      </c>
      <c r="B2899" t="s">
        <v>49</v>
      </c>
      <c r="C2899" s="37">
        <v>1340</v>
      </c>
      <c r="D2899" s="38">
        <v>2011</v>
      </c>
    </row>
    <row r="2900" spans="1:4" x14ac:dyDescent="0.25">
      <c r="A2900" t="s">
        <v>13</v>
      </c>
      <c r="B2900" t="s">
        <v>50</v>
      </c>
      <c r="C2900" s="37">
        <v>3193</v>
      </c>
      <c r="D2900" s="38">
        <v>2011</v>
      </c>
    </row>
    <row r="2901" spans="1:4" x14ac:dyDescent="0.25">
      <c r="A2901" t="s">
        <v>13</v>
      </c>
      <c r="B2901" t="s">
        <v>51</v>
      </c>
      <c r="C2901" s="37">
        <v>22390</v>
      </c>
      <c r="D2901" s="38">
        <v>2011</v>
      </c>
    </row>
    <row r="2902" spans="1:4" x14ac:dyDescent="0.25">
      <c r="A2902" t="s">
        <v>13</v>
      </c>
      <c r="B2902" t="s">
        <v>52</v>
      </c>
      <c r="C2902" s="37">
        <v>3856</v>
      </c>
      <c r="D2902" s="38">
        <v>2011</v>
      </c>
    </row>
    <row r="2903" spans="1:4" x14ac:dyDescent="0.25">
      <c r="A2903" t="s">
        <v>13</v>
      </c>
      <c r="B2903" t="s">
        <v>53</v>
      </c>
      <c r="C2903" s="37">
        <v>914</v>
      </c>
      <c r="D2903" s="38">
        <v>2011</v>
      </c>
    </row>
    <row r="2904" spans="1:4" x14ac:dyDescent="0.25">
      <c r="A2904" t="s">
        <v>13</v>
      </c>
      <c r="B2904" t="s">
        <v>54</v>
      </c>
      <c r="C2904" s="37">
        <v>6281</v>
      </c>
      <c r="D2904" s="38">
        <v>2011</v>
      </c>
    </row>
    <row r="2905" spans="1:4" x14ac:dyDescent="0.25">
      <c r="A2905" t="s">
        <v>13</v>
      </c>
      <c r="B2905" t="s">
        <v>55</v>
      </c>
      <c r="C2905" s="37">
        <v>5524</v>
      </c>
      <c r="D2905" s="38">
        <v>2011</v>
      </c>
    </row>
    <row r="2906" spans="1:4" x14ac:dyDescent="0.25">
      <c r="A2906" t="s">
        <v>13</v>
      </c>
      <c r="B2906" t="s">
        <v>56</v>
      </c>
      <c r="C2906" s="37">
        <v>412</v>
      </c>
      <c r="D2906" s="38">
        <v>2011</v>
      </c>
    </row>
    <row r="2907" spans="1:4" x14ac:dyDescent="0.25">
      <c r="A2907" t="s">
        <v>13</v>
      </c>
      <c r="B2907" t="s">
        <v>57</v>
      </c>
      <c r="C2907" s="37">
        <v>3995</v>
      </c>
      <c r="D2907" s="38">
        <v>2011</v>
      </c>
    </row>
    <row r="2908" spans="1:4" x14ac:dyDescent="0.25">
      <c r="A2908" t="s">
        <v>13</v>
      </c>
      <c r="B2908" t="s">
        <v>58</v>
      </c>
      <c r="C2908" s="37">
        <v>2942</v>
      </c>
      <c r="D2908" s="38">
        <v>2011</v>
      </c>
    </row>
    <row r="2909" spans="1:4" x14ac:dyDescent="0.25">
      <c r="A2909" t="s">
        <v>14</v>
      </c>
      <c r="B2909" t="s">
        <v>8</v>
      </c>
      <c r="C2909" s="37">
        <v>101</v>
      </c>
      <c r="D2909" s="38">
        <v>2011</v>
      </c>
    </row>
    <row r="2910" spans="1:4" x14ac:dyDescent="0.25">
      <c r="A2910" t="s">
        <v>14</v>
      </c>
      <c r="B2910" t="s">
        <v>9</v>
      </c>
      <c r="C2910" s="37">
        <v>180</v>
      </c>
      <c r="D2910" s="38">
        <v>2011</v>
      </c>
    </row>
    <row r="2911" spans="1:4" x14ac:dyDescent="0.25">
      <c r="A2911" t="s">
        <v>14</v>
      </c>
      <c r="B2911" t="s">
        <v>10</v>
      </c>
      <c r="C2911" s="37">
        <v>1387</v>
      </c>
      <c r="D2911" s="38">
        <v>2011</v>
      </c>
    </row>
    <row r="2912" spans="1:4" x14ac:dyDescent="0.25">
      <c r="A2912" t="s">
        <v>14</v>
      </c>
      <c r="B2912" t="s">
        <v>11</v>
      </c>
      <c r="C2912" s="37">
        <v>84</v>
      </c>
      <c r="D2912" s="38">
        <v>2011</v>
      </c>
    </row>
    <row r="2913" spans="1:4" x14ac:dyDescent="0.25">
      <c r="A2913" t="s">
        <v>14</v>
      </c>
      <c r="B2913" t="s">
        <v>12</v>
      </c>
      <c r="C2913" s="37">
        <v>3699</v>
      </c>
      <c r="D2913" s="38">
        <v>2011</v>
      </c>
    </row>
    <row r="2914" spans="1:4" x14ac:dyDescent="0.25">
      <c r="A2914" t="s">
        <v>14</v>
      </c>
      <c r="B2914" t="s">
        <v>13</v>
      </c>
      <c r="C2914" s="37">
        <v>1502</v>
      </c>
      <c r="D2914" s="38">
        <v>2011</v>
      </c>
    </row>
    <row r="2915" spans="1:4" x14ac:dyDescent="0.25">
      <c r="A2915" t="s">
        <v>14</v>
      </c>
      <c r="B2915" t="s">
        <v>14</v>
      </c>
      <c r="C2915" s="37" t="s">
        <v>60</v>
      </c>
      <c r="D2915" s="38">
        <v>2011</v>
      </c>
    </row>
    <row r="2916" spans="1:4" x14ac:dyDescent="0.25">
      <c r="A2916" t="s">
        <v>14</v>
      </c>
      <c r="B2916" t="s">
        <v>15</v>
      </c>
      <c r="C2916" s="37">
        <v>62</v>
      </c>
      <c r="D2916" s="38">
        <v>2011</v>
      </c>
    </row>
    <row r="2917" spans="1:4" x14ac:dyDescent="0.25">
      <c r="A2917" t="s">
        <v>14</v>
      </c>
      <c r="B2917" t="s">
        <v>16</v>
      </c>
      <c r="C2917" s="37">
        <v>607</v>
      </c>
      <c r="D2917" s="38">
        <v>2011</v>
      </c>
    </row>
    <row r="2918" spans="1:4" x14ac:dyDescent="0.25">
      <c r="A2918" t="s">
        <v>14</v>
      </c>
      <c r="B2918" t="s">
        <v>17</v>
      </c>
      <c r="C2918" s="37">
        <v>4771</v>
      </c>
      <c r="D2918" s="38">
        <v>2011</v>
      </c>
    </row>
    <row r="2919" spans="1:4" x14ac:dyDescent="0.25">
      <c r="A2919" t="s">
        <v>14</v>
      </c>
      <c r="B2919" t="s">
        <v>18</v>
      </c>
      <c r="C2919" s="37">
        <v>2000</v>
      </c>
      <c r="D2919" s="38">
        <v>2011</v>
      </c>
    </row>
    <row r="2920" spans="1:4" x14ac:dyDescent="0.25">
      <c r="A2920" t="s">
        <v>14</v>
      </c>
      <c r="B2920" t="s">
        <v>19</v>
      </c>
      <c r="C2920" s="37">
        <v>587</v>
      </c>
      <c r="D2920" s="38">
        <v>2011</v>
      </c>
    </row>
    <row r="2921" spans="1:4" x14ac:dyDescent="0.25">
      <c r="A2921" t="s">
        <v>14</v>
      </c>
      <c r="B2921" t="s">
        <v>20</v>
      </c>
      <c r="C2921" s="37">
        <v>133</v>
      </c>
      <c r="D2921" s="38">
        <v>2011</v>
      </c>
    </row>
    <row r="2922" spans="1:4" x14ac:dyDescent="0.25">
      <c r="A2922" t="s">
        <v>14</v>
      </c>
      <c r="B2922" t="s">
        <v>21</v>
      </c>
      <c r="C2922" s="37">
        <v>1843</v>
      </c>
      <c r="D2922" s="38">
        <v>2011</v>
      </c>
    </row>
    <row r="2923" spans="1:4" x14ac:dyDescent="0.25">
      <c r="A2923" t="s">
        <v>14</v>
      </c>
      <c r="B2923" t="s">
        <v>22</v>
      </c>
      <c r="C2923" s="37">
        <v>168</v>
      </c>
      <c r="D2923" s="38">
        <v>2011</v>
      </c>
    </row>
    <row r="2924" spans="1:4" x14ac:dyDescent="0.25">
      <c r="A2924" t="s">
        <v>14</v>
      </c>
      <c r="B2924" t="s">
        <v>23</v>
      </c>
      <c r="C2924" s="37">
        <v>67</v>
      </c>
      <c r="D2924" s="38">
        <v>2011</v>
      </c>
    </row>
    <row r="2925" spans="1:4" x14ac:dyDescent="0.25">
      <c r="A2925" t="s">
        <v>14</v>
      </c>
      <c r="B2925" t="s">
        <v>24</v>
      </c>
      <c r="C2925" s="37">
        <v>16</v>
      </c>
      <c r="D2925" s="38">
        <v>2011</v>
      </c>
    </row>
    <row r="2926" spans="1:4" x14ac:dyDescent="0.25">
      <c r="A2926" t="s">
        <v>14</v>
      </c>
      <c r="B2926" t="s">
        <v>25</v>
      </c>
      <c r="C2926" s="37">
        <v>0</v>
      </c>
      <c r="D2926" s="38">
        <v>2011</v>
      </c>
    </row>
    <row r="2927" spans="1:4" x14ac:dyDescent="0.25">
      <c r="A2927" t="s">
        <v>14</v>
      </c>
      <c r="B2927" t="s">
        <v>26</v>
      </c>
      <c r="C2927" s="37">
        <v>315</v>
      </c>
      <c r="D2927" s="38">
        <v>2011</v>
      </c>
    </row>
    <row r="2928" spans="1:4" x14ac:dyDescent="0.25">
      <c r="A2928" t="s">
        <v>14</v>
      </c>
      <c r="B2928" t="s">
        <v>27</v>
      </c>
      <c r="C2928" s="37">
        <v>259</v>
      </c>
      <c r="D2928" s="38">
        <v>2011</v>
      </c>
    </row>
    <row r="2929" spans="1:4" x14ac:dyDescent="0.25">
      <c r="A2929" t="s">
        <v>14</v>
      </c>
      <c r="B2929" t="s">
        <v>28</v>
      </c>
      <c r="C2929" s="37">
        <v>1267</v>
      </c>
      <c r="D2929" s="38">
        <v>2011</v>
      </c>
    </row>
    <row r="2930" spans="1:4" x14ac:dyDescent="0.25">
      <c r="A2930" t="s">
        <v>14</v>
      </c>
      <c r="B2930" t="s">
        <v>29</v>
      </c>
      <c r="C2930" s="37">
        <v>8691</v>
      </c>
      <c r="D2930" s="38">
        <v>2011</v>
      </c>
    </row>
    <row r="2931" spans="1:4" x14ac:dyDescent="0.25">
      <c r="A2931" t="s">
        <v>14</v>
      </c>
      <c r="B2931" t="s">
        <v>30</v>
      </c>
      <c r="C2931" s="37">
        <v>692</v>
      </c>
      <c r="D2931" s="38">
        <v>2011</v>
      </c>
    </row>
    <row r="2932" spans="1:4" x14ac:dyDescent="0.25">
      <c r="A2932" t="s">
        <v>14</v>
      </c>
      <c r="B2932" t="s">
        <v>31</v>
      </c>
      <c r="C2932" s="37">
        <v>76</v>
      </c>
      <c r="D2932" s="38">
        <v>2011</v>
      </c>
    </row>
    <row r="2933" spans="1:4" x14ac:dyDescent="0.25">
      <c r="A2933" t="s">
        <v>14</v>
      </c>
      <c r="B2933" t="s">
        <v>32</v>
      </c>
      <c r="C2933" s="37">
        <v>69</v>
      </c>
      <c r="D2933" s="38">
        <v>2011</v>
      </c>
    </row>
    <row r="2934" spans="1:4" x14ac:dyDescent="0.25">
      <c r="A2934" t="s">
        <v>14</v>
      </c>
      <c r="B2934" t="s">
        <v>33</v>
      </c>
      <c r="C2934" s="37">
        <v>365</v>
      </c>
      <c r="D2934" s="38">
        <v>2011</v>
      </c>
    </row>
    <row r="2935" spans="1:4" x14ac:dyDescent="0.25">
      <c r="A2935" t="s">
        <v>14</v>
      </c>
      <c r="B2935" t="s">
        <v>34</v>
      </c>
      <c r="C2935" s="37">
        <v>206</v>
      </c>
      <c r="D2935" s="38">
        <v>2011</v>
      </c>
    </row>
    <row r="2936" spans="1:4" x14ac:dyDescent="0.25">
      <c r="A2936" t="s">
        <v>14</v>
      </c>
      <c r="B2936" t="s">
        <v>35</v>
      </c>
      <c r="C2936" s="37">
        <v>62</v>
      </c>
      <c r="D2936" s="38">
        <v>2011</v>
      </c>
    </row>
    <row r="2937" spans="1:4" x14ac:dyDescent="0.25">
      <c r="A2937" t="s">
        <v>14</v>
      </c>
      <c r="B2937" t="s">
        <v>36</v>
      </c>
      <c r="C2937" s="37">
        <v>160</v>
      </c>
      <c r="D2937" s="38">
        <v>2011</v>
      </c>
    </row>
    <row r="2938" spans="1:4" x14ac:dyDescent="0.25">
      <c r="A2938" t="s">
        <v>14</v>
      </c>
      <c r="B2938" t="s">
        <v>37</v>
      </c>
      <c r="C2938" s="37">
        <v>1221</v>
      </c>
      <c r="D2938" s="38">
        <v>2011</v>
      </c>
    </row>
    <row r="2939" spans="1:4" x14ac:dyDescent="0.25">
      <c r="A2939" t="s">
        <v>14</v>
      </c>
      <c r="B2939" t="s">
        <v>38</v>
      </c>
      <c r="C2939" s="37">
        <v>3809</v>
      </c>
      <c r="D2939" s="38">
        <v>2011</v>
      </c>
    </row>
    <row r="2940" spans="1:4" x14ac:dyDescent="0.25">
      <c r="A2940" t="s">
        <v>14</v>
      </c>
      <c r="B2940" t="s">
        <v>39</v>
      </c>
      <c r="C2940" s="37">
        <v>265</v>
      </c>
      <c r="D2940" s="38">
        <v>2011</v>
      </c>
    </row>
    <row r="2941" spans="1:4" x14ac:dyDescent="0.25">
      <c r="A2941" t="s">
        <v>14</v>
      </c>
      <c r="B2941" t="s">
        <v>40</v>
      </c>
      <c r="C2941" s="37">
        <v>20015</v>
      </c>
      <c r="D2941" s="38">
        <v>2011</v>
      </c>
    </row>
    <row r="2942" spans="1:4" x14ac:dyDescent="0.25">
      <c r="A2942" t="s">
        <v>14</v>
      </c>
      <c r="B2942" t="s">
        <v>41</v>
      </c>
      <c r="C2942" s="37">
        <v>1029</v>
      </c>
      <c r="D2942" s="38">
        <v>2011</v>
      </c>
    </row>
    <row r="2943" spans="1:4" x14ac:dyDescent="0.25">
      <c r="A2943" t="s">
        <v>14</v>
      </c>
      <c r="B2943" t="s">
        <v>42</v>
      </c>
      <c r="C2943" s="37">
        <v>0</v>
      </c>
      <c r="D2943" s="38">
        <v>2011</v>
      </c>
    </row>
    <row r="2944" spans="1:4" x14ac:dyDescent="0.25">
      <c r="A2944" t="s">
        <v>14</v>
      </c>
      <c r="B2944" t="s">
        <v>43</v>
      </c>
      <c r="C2944" s="37">
        <v>1383</v>
      </c>
      <c r="D2944" s="38">
        <v>2011</v>
      </c>
    </row>
    <row r="2945" spans="1:4" x14ac:dyDescent="0.25">
      <c r="A2945" t="s">
        <v>14</v>
      </c>
      <c r="B2945" t="s">
        <v>44</v>
      </c>
      <c r="C2945" s="37">
        <v>217</v>
      </c>
      <c r="D2945" s="38">
        <v>2011</v>
      </c>
    </row>
    <row r="2946" spans="1:4" x14ac:dyDescent="0.25">
      <c r="A2946" t="s">
        <v>14</v>
      </c>
      <c r="B2946" t="s">
        <v>45</v>
      </c>
      <c r="C2946" s="37">
        <v>117</v>
      </c>
      <c r="D2946" s="38">
        <v>2011</v>
      </c>
    </row>
    <row r="2947" spans="1:4" x14ac:dyDescent="0.25">
      <c r="A2947" t="s">
        <v>14</v>
      </c>
      <c r="B2947" t="s">
        <v>46</v>
      </c>
      <c r="C2947" s="37">
        <v>3668</v>
      </c>
      <c r="D2947" s="38">
        <v>2011</v>
      </c>
    </row>
    <row r="2948" spans="1:4" x14ac:dyDescent="0.25">
      <c r="A2948" t="s">
        <v>14</v>
      </c>
      <c r="B2948" t="s">
        <v>47</v>
      </c>
      <c r="C2948" s="37">
        <v>1488</v>
      </c>
      <c r="D2948" s="38">
        <v>2011</v>
      </c>
    </row>
    <row r="2949" spans="1:4" x14ac:dyDescent="0.25">
      <c r="A2949" t="s">
        <v>14</v>
      </c>
      <c r="B2949" t="s">
        <v>48</v>
      </c>
      <c r="C2949" s="37">
        <v>997</v>
      </c>
      <c r="D2949" s="38">
        <v>2011</v>
      </c>
    </row>
    <row r="2950" spans="1:4" x14ac:dyDescent="0.25">
      <c r="A2950" t="s">
        <v>14</v>
      </c>
      <c r="B2950" t="s">
        <v>49</v>
      </c>
      <c r="C2950" s="37">
        <v>0</v>
      </c>
      <c r="D2950" s="38">
        <v>2011</v>
      </c>
    </row>
    <row r="2951" spans="1:4" x14ac:dyDescent="0.25">
      <c r="A2951" t="s">
        <v>14</v>
      </c>
      <c r="B2951" t="s">
        <v>50</v>
      </c>
      <c r="C2951" s="37">
        <v>123</v>
      </c>
      <c r="D2951" s="38">
        <v>2011</v>
      </c>
    </row>
    <row r="2952" spans="1:4" x14ac:dyDescent="0.25">
      <c r="A2952" t="s">
        <v>14</v>
      </c>
      <c r="B2952" t="s">
        <v>51</v>
      </c>
      <c r="C2952" s="37">
        <v>1214</v>
      </c>
      <c r="D2952" s="38">
        <v>2011</v>
      </c>
    </row>
    <row r="2953" spans="1:4" x14ac:dyDescent="0.25">
      <c r="A2953" t="s">
        <v>14</v>
      </c>
      <c r="B2953" t="s">
        <v>52</v>
      </c>
      <c r="C2953" s="37">
        <v>398</v>
      </c>
      <c r="D2953" s="38">
        <v>2011</v>
      </c>
    </row>
    <row r="2954" spans="1:4" x14ac:dyDescent="0.25">
      <c r="A2954" t="s">
        <v>14</v>
      </c>
      <c r="B2954" t="s">
        <v>53</v>
      </c>
      <c r="C2954" s="37">
        <v>608</v>
      </c>
      <c r="D2954" s="38">
        <v>2011</v>
      </c>
    </row>
    <row r="2955" spans="1:4" x14ac:dyDescent="0.25">
      <c r="A2955" t="s">
        <v>14</v>
      </c>
      <c r="B2955" t="s">
        <v>54</v>
      </c>
      <c r="C2955" s="37">
        <v>2555</v>
      </c>
      <c r="D2955" s="38">
        <v>2011</v>
      </c>
    </row>
    <row r="2956" spans="1:4" x14ac:dyDescent="0.25">
      <c r="A2956" t="s">
        <v>14</v>
      </c>
      <c r="B2956" t="s">
        <v>55</v>
      </c>
      <c r="C2956" s="37">
        <v>2255</v>
      </c>
      <c r="D2956" s="38">
        <v>2011</v>
      </c>
    </row>
    <row r="2957" spans="1:4" x14ac:dyDescent="0.25">
      <c r="A2957" t="s">
        <v>14</v>
      </c>
      <c r="B2957" t="s">
        <v>56</v>
      </c>
      <c r="C2957" s="37">
        <v>46</v>
      </c>
      <c r="D2957" s="38">
        <v>2011</v>
      </c>
    </row>
    <row r="2958" spans="1:4" x14ac:dyDescent="0.25">
      <c r="A2958" t="s">
        <v>14</v>
      </c>
      <c r="B2958" t="s">
        <v>57</v>
      </c>
      <c r="C2958" s="37">
        <v>660</v>
      </c>
      <c r="D2958" s="38">
        <v>2011</v>
      </c>
    </row>
    <row r="2959" spans="1:4" x14ac:dyDescent="0.25">
      <c r="A2959" t="s">
        <v>14</v>
      </c>
      <c r="B2959" t="s">
        <v>58</v>
      </c>
      <c r="C2959" s="37">
        <v>65</v>
      </c>
      <c r="D2959" s="38">
        <v>2011</v>
      </c>
    </row>
    <row r="2960" spans="1:4" x14ac:dyDescent="0.25">
      <c r="A2960" t="s">
        <v>15</v>
      </c>
      <c r="B2960" t="s">
        <v>8</v>
      </c>
      <c r="C2960" s="37">
        <v>81</v>
      </c>
      <c r="D2960" s="38">
        <v>2011</v>
      </c>
    </row>
    <row r="2961" spans="1:4" x14ac:dyDescent="0.25">
      <c r="A2961" t="s">
        <v>15</v>
      </c>
      <c r="B2961" t="s">
        <v>9</v>
      </c>
      <c r="C2961" s="37">
        <v>329</v>
      </c>
      <c r="D2961" s="38">
        <v>2011</v>
      </c>
    </row>
    <row r="2962" spans="1:4" x14ac:dyDescent="0.25">
      <c r="A2962" t="s">
        <v>15</v>
      </c>
      <c r="B2962" t="s">
        <v>10</v>
      </c>
      <c r="C2962" s="37">
        <v>541</v>
      </c>
      <c r="D2962" s="38">
        <v>2011</v>
      </c>
    </row>
    <row r="2963" spans="1:4" x14ac:dyDescent="0.25">
      <c r="A2963" t="s">
        <v>15</v>
      </c>
      <c r="B2963" t="s">
        <v>11</v>
      </c>
      <c r="C2963" s="37">
        <v>0</v>
      </c>
      <c r="D2963" s="38">
        <v>2011</v>
      </c>
    </row>
    <row r="2964" spans="1:4" x14ac:dyDescent="0.25">
      <c r="A2964" t="s">
        <v>15</v>
      </c>
      <c r="B2964" t="s">
        <v>12</v>
      </c>
      <c r="C2964" s="37">
        <v>699</v>
      </c>
      <c r="D2964" s="38">
        <v>2011</v>
      </c>
    </row>
    <row r="2965" spans="1:4" x14ac:dyDescent="0.25">
      <c r="A2965" t="s">
        <v>15</v>
      </c>
      <c r="B2965" t="s">
        <v>13</v>
      </c>
      <c r="C2965" s="37">
        <v>169</v>
      </c>
      <c r="D2965" s="38">
        <v>2011</v>
      </c>
    </row>
    <row r="2966" spans="1:4" x14ac:dyDescent="0.25">
      <c r="A2966" t="s">
        <v>15</v>
      </c>
      <c r="B2966" t="s">
        <v>14</v>
      </c>
      <c r="C2966" s="37">
        <v>66</v>
      </c>
      <c r="D2966" s="38">
        <v>2011</v>
      </c>
    </row>
    <row r="2967" spans="1:4" x14ac:dyDescent="0.25">
      <c r="A2967" t="s">
        <v>15</v>
      </c>
      <c r="B2967" t="s">
        <v>15</v>
      </c>
      <c r="C2967" s="37" t="s">
        <v>60</v>
      </c>
      <c r="D2967" s="38">
        <v>2011</v>
      </c>
    </row>
    <row r="2968" spans="1:4" x14ac:dyDescent="0.25">
      <c r="A2968" t="s">
        <v>15</v>
      </c>
      <c r="B2968" t="s">
        <v>16</v>
      </c>
      <c r="C2968" s="37">
        <v>154</v>
      </c>
      <c r="D2968" s="38">
        <v>2011</v>
      </c>
    </row>
    <row r="2969" spans="1:4" x14ac:dyDescent="0.25">
      <c r="A2969" t="s">
        <v>15</v>
      </c>
      <c r="B2969" t="s">
        <v>17</v>
      </c>
      <c r="C2969" s="37">
        <v>810</v>
      </c>
      <c r="D2969" s="38">
        <v>2011</v>
      </c>
    </row>
    <row r="2970" spans="1:4" x14ac:dyDescent="0.25">
      <c r="A2970" t="s">
        <v>15</v>
      </c>
      <c r="B2970" t="s">
        <v>18</v>
      </c>
      <c r="C2970" s="37">
        <v>639</v>
      </c>
      <c r="D2970" s="38">
        <v>2011</v>
      </c>
    </row>
    <row r="2971" spans="1:4" x14ac:dyDescent="0.25">
      <c r="A2971" t="s">
        <v>15</v>
      </c>
      <c r="B2971" t="s">
        <v>19</v>
      </c>
      <c r="C2971" s="37">
        <v>201</v>
      </c>
      <c r="D2971" s="38">
        <v>2011</v>
      </c>
    </row>
    <row r="2972" spans="1:4" x14ac:dyDescent="0.25">
      <c r="A2972" t="s">
        <v>15</v>
      </c>
      <c r="B2972" t="s">
        <v>20</v>
      </c>
      <c r="C2972" s="37">
        <v>441</v>
      </c>
      <c r="D2972" s="38">
        <v>2011</v>
      </c>
    </row>
    <row r="2973" spans="1:4" x14ac:dyDescent="0.25">
      <c r="A2973" t="s">
        <v>15</v>
      </c>
      <c r="B2973" t="s">
        <v>21</v>
      </c>
      <c r="C2973" s="37">
        <v>34</v>
      </c>
      <c r="D2973" s="38">
        <v>2011</v>
      </c>
    </row>
    <row r="2974" spans="1:4" x14ac:dyDescent="0.25">
      <c r="A2974" t="s">
        <v>15</v>
      </c>
      <c r="B2974" t="s">
        <v>22</v>
      </c>
      <c r="C2974" s="37">
        <v>210</v>
      </c>
      <c r="D2974" s="38">
        <v>2011</v>
      </c>
    </row>
    <row r="2975" spans="1:4" x14ac:dyDescent="0.25">
      <c r="A2975" t="s">
        <v>15</v>
      </c>
      <c r="B2975" t="s">
        <v>23</v>
      </c>
      <c r="C2975" s="37">
        <v>0</v>
      </c>
      <c r="D2975" s="38">
        <v>2011</v>
      </c>
    </row>
    <row r="2976" spans="1:4" x14ac:dyDescent="0.25">
      <c r="A2976" t="s">
        <v>15</v>
      </c>
      <c r="B2976" t="s">
        <v>24</v>
      </c>
      <c r="C2976" s="37">
        <v>7</v>
      </c>
      <c r="D2976" s="38">
        <v>2011</v>
      </c>
    </row>
    <row r="2977" spans="1:4" x14ac:dyDescent="0.25">
      <c r="A2977" t="s">
        <v>15</v>
      </c>
      <c r="B2977" t="s">
        <v>25</v>
      </c>
      <c r="C2977" s="37">
        <v>305</v>
      </c>
      <c r="D2977" s="38">
        <v>2011</v>
      </c>
    </row>
    <row r="2978" spans="1:4" x14ac:dyDescent="0.25">
      <c r="A2978" t="s">
        <v>15</v>
      </c>
      <c r="B2978" t="s">
        <v>26</v>
      </c>
      <c r="C2978" s="37">
        <v>0</v>
      </c>
      <c r="D2978" s="38">
        <v>2011</v>
      </c>
    </row>
    <row r="2979" spans="1:4" x14ac:dyDescent="0.25">
      <c r="A2979" t="s">
        <v>15</v>
      </c>
      <c r="B2979" t="s">
        <v>27</v>
      </c>
      <c r="C2979" s="37">
        <v>0</v>
      </c>
      <c r="D2979" s="38">
        <v>2011</v>
      </c>
    </row>
    <row r="2980" spans="1:4" x14ac:dyDescent="0.25">
      <c r="A2980" t="s">
        <v>15</v>
      </c>
      <c r="B2980" t="s">
        <v>28</v>
      </c>
      <c r="C2980" s="37">
        <v>4238</v>
      </c>
      <c r="D2980" s="38">
        <v>2011</v>
      </c>
    </row>
    <row r="2981" spans="1:4" x14ac:dyDescent="0.25">
      <c r="A2981" t="s">
        <v>15</v>
      </c>
      <c r="B2981" t="s">
        <v>29</v>
      </c>
      <c r="C2981" s="37">
        <v>806</v>
      </c>
      <c r="D2981" s="38">
        <v>2011</v>
      </c>
    </row>
    <row r="2982" spans="1:4" x14ac:dyDescent="0.25">
      <c r="A2982" t="s">
        <v>15</v>
      </c>
      <c r="B2982" t="s">
        <v>30</v>
      </c>
      <c r="C2982" s="37">
        <v>43</v>
      </c>
      <c r="D2982" s="38">
        <v>2011</v>
      </c>
    </row>
    <row r="2983" spans="1:4" x14ac:dyDescent="0.25">
      <c r="A2983" t="s">
        <v>15</v>
      </c>
      <c r="B2983" t="s">
        <v>31</v>
      </c>
      <c r="C2983" s="37">
        <v>201</v>
      </c>
      <c r="D2983" s="38">
        <v>2011</v>
      </c>
    </row>
    <row r="2984" spans="1:4" x14ac:dyDescent="0.25">
      <c r="A2984" t="s">
        <v>15</v>
      </c>
      <c r="B2984" t="s">
        <v>32</v>
      </c>
      <c r="C2984" s="37">
        <v>0</v>
      </c>
      <c r="D2984" s="38">
        <v>2011</v>
      </c>
    </row>
    <row r="2985" spans="1:4" x14ac:dyDescent="0.25">
      <c r="A2985" t="s">
        <v>15</v>
      </c>
      <c r="B2985" t="s">
        <v>33</v>
      </c>
      <c r="C2985" s="37">
        <v>713</v>
      </c>
      <c r="D2985" s="38">
        <v>2011</v>
      </c>
    </row>
    <row r="2986" spans="1:4" x14ac:dyDescent="0.25">
      <c r="A2986" t="s">
        <v>15</v>
      </c>
      <c r="B2986" t="s">
        <v>34</v>
      </c>
      <c r="C2986" s="37">
        <v>0</v>
      </c>
      <c r="D2986" s="38">
        <v>2011</v>
      </c>
    </row>
    <row r="2987" spans="1:4" x14ac:dyDescent="0.25">
      <c r="A2987" t="s">
        <v>15</v>
      </c>
      <c r="B2987" t="s">
        <v>35</v>
      </c>
      <c r="C2987" s="37">
        <v>12</v>
      </c>
      <c r="D2987" s="38">
        <v>2011</v>
      </c>
    </row>
    <row r="2988" spans="1:4" x14ac:dyDescent="0.25">
      <c r="A2988" t="s">
        <v>15</v>
      </c>
      <c r="B2988" t="s">
        <v>36</v>
      </c>
      <c r="C2988" s="37">
        <v>0</v>
      </c>
      <c r="D2988" s="38">
        <v>2011</v>
      </c>
    </row>
    <row r="2989" spans="1:4" x14ac:dyDescent="0.25">
      <c r="A2989" t="s">
        <v>15</v>
      </c>
      <c r="B2989" t="s">
        <v>37</v>
      </c>
      <c r="C2989" s="37">
        <v>0</v>
      </c>
      <c r="D2989" s="38">
        <v>2011</v>
      </c>
    </row>
    <row r="2990" spans="1:4" x14ac:dyDescent="0.25">
      <c r="A2990" t="s">
        <v>15</v>
      </c>
      <c r="B2990" t="s">
        <v>38</v>
      </c>
      <c r="C2990" s="37">
        <v>6297</v>
      </c>
      <c r="D2990" s="38">
        <v>2011</v>
      </c>
    </row>
    <row r="2991" spans="1:4" x14ac:dyDescent="0.25">
      <c r="A2991" t="s">
        <v>15</v>
      </c>
      <c r="B2991" t="s">
        <v>39</v>
      </c>
      <c r="C2991" s="37">
        <v>0</v>
      </c>
      <c r="D2991" s="38">
        <v>2011</v>
      </c>
    </row>
    <row r="2992" spans="1:4" x14ac:dyDescent="0.25">
      <c r="A2992" t="s">
        <v>15</v>
      </c>
      <c r="B2992" t="s">
        <v>40</v>
      </c>
      <c r="C2992" s="37">
        <v>3141</v>
      </c>
      <c r="D2992" s="38">
        <v>2011</v>
      </c>
    </row>
    <row r="2993" spans="1:4" x14ac:dyDescent="0.25">
      <c r="A2993" t="s">
        <v>15</v>
      </c>
      <c r="B2993" t="s">
        <v>41</v>
      </c>
      <c r="C2993" s="37">
        <v>388</v>
      </c>
      <c r="D2993" s="38">
        <v>2011</v>
      </c>
    </row>
    <row r="2994" spans="1:4" x14ac:dyDescent="0.25">
      <c r="A2994" t="s">
        <v>15</v>
      </c>
      <c r="B2994" t="s">
        <v>42</v>
      </c>
      <c r="C2994" s="37">
        <v>0</v>
      </c>
      <c r="D2994" s="38">
        <v>2011</v>
      </c>
    </row>
    <row r="2995" spans="1:4" x14ac:dyDescent="0.25">
      <c r="A2995" t="s">
        <v>15</v>
      </c>
      <c r="B2995" t="s">
        <v>43</v>
      </c>
      <c r="C2995" s="37">
        <v>664</v>
      </c>
      <c r="D2995" s="38">
        <v>2011</v>
      </c>
    </row>
    <row r="2996" spans="1:4" x14ac:dyDescent="0.25">
      <c r="A2996" t="s">
        <v>15</v>
      </c>
      <c r="B2996" t="s">
        <v>44</v>
      </c>
      <c r="C2996" s="37">
        <v>27</v>
      </c>
      <c r="D2996" s="38">
        <v>2011</v>
      </c>
    </row>
    <row r="2997" spans="1:4" x14ac:dyDescent="0.25">
      <c r="A2997" t="s">
        <v>15</v>
      </c>
      <c r="B2997" t="s">
        <v>45</v>
      </c>
      <c r="C2997" s="37">
        <v>0</v>
      </c>
      <c r="D2997" s="38">
        <v>2011</v>
      </c>
    </row>
    <row r="2998" spans="1:4" x14ac:dyDescent="0.25">
      <c r="A2998" t="s">
        <v>15</v>
      </c>
      <c r="B2998" t="s">
        <v>46</v>
      </c>
      <c r="C2998" s="37">
        <v>8571</v>
      </c>
      <c r="D2998" s="38">
        <v>2011</v>
      </c>
    </row>
    <row r="2999" spans="1:4" x14ac:dyDescent="0.25">
      <c r="A2999" t="s">
        <v>15</v>
      </c>
      <c r="B2999" t="s">
        <v>47</v>
      </c>
      <c r="C2999" s="37">
        <v>131</v>
      </c>
      <c r="D2999" s="38">
        <v>2011</v>
      </c>
    </row>
    <row r="3000" spans="1:4" x14ac:dyDescent="0.25">
      <c r="A3000" t="s">
        <v>15</v>
      </c>
      <c r="B3000" t="s">
        <v>48</v>
      </c>
      <c r="C3000" s="37">
        <v>153</v>
      </c>
      <c r="D3000" s="38">
        <v>2011</v>
      </c>
    </row>
    <row r="3001" spans="1:4" x14ac:dyDescent="0.25">
      <c r="A3001" t="s">
        <v>15</v>
      </c>
      <c r="B3001" t="s">
        <v>49</v>
      </c>
      <c r="C3001" s="37">
        <v>0</v>
      </c>
      <c r="D3001" s="38">
        <v>2011</v>
      </c>
    </row>
    <row r="3002" spans="1:4" x14ac:dyDescent="0.25">
      <c r="A3002" t="s">
        <v>15</v>
      </c>
      <c r="B3002" t="s">
        <v>50</v>
      </c>
      <c r="C3002" s="37">
        <v>221</v>
      </c>
      <c r="D3002" s="38">
        <v>2011</v>
      </c>
    </row>
    <row r="3003" spans="1:4" x14ac:dyDescent="0.25">
      <c r="A3003" t="s">
        <v>15</v>
      </c>
      <c r="B3003" t="s">
        <v>51</v>
      </c>
      <c r="C3003" s="37">
        <v>883</v>
      </c>
      <c r="D3003" s="38">
        <v>2011</v>
      </c>
    </row>
    <row r="3004" spans="1:4" x14ac:dyDescent="0.25">
      <c r="A3004" t="s">
        <v>15</v>
      </c>
      <c r="B3004" t="s">
        <v>52</v>
      </c>
      <c r="C3004" s="37">
        <v>475</v>
      </c>
      <c r="D3004" s="38">
        <v>2011</v>
      </c>
    </row>
    <row r="3005" spans="1:4" x14ac:dyDescent="0.25">
      <c r="A3005" t="s">
        <v>15</v>
      </c>
      <c r="B3005" t="s">
        <v>53</v>
      </c>
      <c r="C3005" s="37">
        <v>0</v>
      </c>
      <c r="D3005" s="38">
        <v>2011</v>
      </c>
    </row>
    <row r="3006" spans="1:4" x14ac:dyDescent="0.25">
      <c r="A3006" t="s">
        <v>15</v>
      </c>
      <c r="B3006" t="s">
        <v>54</v>
      </c>
      <c r="C3006" s="37">
        <v>1064</v>
      </c>
      <c r="D3006" s="38">
        <v>2011</v>
      </c>
    </row>
    <row r="3007" spans="1:4" x14ac:dyDescent="0.25">
      <c r="A3007" t="s">
        <v>15</v>
      </c>
      <c r="B3007" t="s">
        <v>55</v>
      </c>
      <c r="C3007" s="37">
        <v>482</v>
      </c>
      <c r="D3007" s="38">
        <v>2011</v>
      </c>
    </row>
    <row r="3008" spans="1:4" x14ac:dyDescent="0.25">
      <c r="A3008" t="s">
        <v>15</v>
      </c>
      <c r="B3008" t="s">
        <v>56</v>
      </c>
      <c r="C3008" s="37">
        <v>198</v>
      </c>
      <c r="D3008" s="38">
        <v>2011</v>
      </c>
    </row>
    <row r="3009" spans="1:4" x14ac:dyDescent="0.25">
      <c r="A3009" t="s">
        <v>15</v>
      </c>
      <c r="B3009" t="s">
        <v>57</v>
      </c>
      <c r="C3009" s="37">
        <v>55</v>
      </c>
      <c r="D3009" s="38">
        <v>2011</v>
      </c>
    </row>
    <row r="3010" spans="1:4" x14ac:dyDescent="0.25">
      <c r="A3010" t="s">
        <v>15</v>
      </c>
      <c r="B3010" t="s">
        <v>58</v>
      </c>
      <c r="C3010" s="37">
        <v>463</v>
      </c>
      <c r="D3010" s="38">
        <v>2011</v>
      </c>
    </row>
    <row r="3011" spans="1:4" x14ac:dyDescent="0.25">
      <c r="A3011" t="s">
        <v>16</v>
      </c>
      <c r="B3011" t="s">
        <v>8</v>
      </c>
      <c r="C3011" s="37">
        <v>13</v>
      </c>
      <c r="D3011" s="38">
        <v>2011</v>
      </c>
    </row>
    <row r="3012" spans="1:4" x14ac:dyDescent="0.25">
      <c r="A3012" t="s">
        <v>16</v>
      </c>
      <c r="B3012" t="s">
        <v>9</v>
      </c>
      <c r="C3012" s="37">
        <v>135</v>
      </c>
      <c r="D3012" s="38">
        <v>2011</v>
      </c>
    </row>
    <row r="3013" spans="1:4" x14ac:dyDescent="0.25">
      <c r="A3013" t="s">
        <v>16</v>
      </c>
      <c r="B3013" t="s">
        <v>10</v>
      </c>
      <c r="C3013" s="37">
        <v>43</v>
      </c>
      <c r="D3013" s="38">
        <v>2011</v>
      </c>
    </row>
    <row r="3014" spans="1:4" x14ac:dyDescent="0.25">
      <c r="A3014" t="s">
        <v>16</v>
      </c>
      <c r="B3014" t="s">
        <v>11</v>
      </c>
      <c r="C3014" s="37">
        <v>81</v>
      </c>
      <c r="D3014" s="38">
        <v>2011</v>
      </c>
    </row>
    <row r="3015" spans="1:4" x14ac:dyDescent="0.25">
      <c r="A3015" t="s">
        <v>16</v>
      </c>
      <c r="B3015" t="s">
        <v>12</v>
      </c>
      <c r="C3015" s="37">
        <v>3797</v>
      </c>
      <c r="D3015" s="38">
        <v>2011</v>
      </c>
    </row>
    <row r="3016" spans="1:4" x14ac:dyDescent="0.25">
      <c r="A3016" t="s">
        <v>16</v>
      </c>
      <c r="B3016" t="s">
        <v>13</v>
      </c>
      <c r="C3016" s="37">
        <v>452</v>
      </c>
      <c r="D3016" s="38">
        <v>2011</v>
      </c>
    </row>
    <row r="3017" spans="1:4" x14ac:dyDescent="0.25">
      <c r="A3017" t="s">
        <v>16</v>
      </c>
      <c r="B3017" t="s">
        <v>14</v>
      </c>
      <c r="C3017" s="37">
        <v>981</v>
      </c>
      <c r="D3017" s="38">
        <v>2011</v>
      </c>
    </row>
    <row r="3018" spans="1:4" x14ac:dyDescent="0.25">
      <c r="A3018" t="s">
        <v>16</v>
      </c>
      <c r="B3018" t="s">
        <v>15</v>
      </c>
      <c r="C3018" s="37">
        <v>128</v>
      </c>
      <c r="D3018" s="38">
        <v>2011</v>
      </c>
    </row>
    <row r="3019" spans="1:4" x14ac:dyDescent="0.25">
      <c r="A3019" t="s">
        <v>16</v>
      </c>
      <c r="B3019" t="s">
        <v>16</v>
      </c>
      <c r="C3019" s="37" t="s">
        <v>60</v>
      </c>
      <c r="D3019" s="38">
        <v>2011</v>
      </c>
    </row>
    <row r="3020" spans="1:4" x14ac:dyDescent="0.25">
      <c r="A3020" t="s">
        <v>16</v>
      </c>
      <c r="B3020" t="s">
        <v>17</v>
      </c>
      <c r="C3020" s="37">
        <v>1254</v>
      </c>
      <c r="D3020" s="38">
        <v>2011</v>
      </c>
    </row>
    <row r="3021" spans="1:4" x14ac:dyDescent="0.25">
      <c r="A3021" t="s">
        <v>16</v>
      </c>
      <c r="B3021" t="s">
        <v>18</v>
      </c>
      <c r="C3021" s="37">
        <v>937</v>
      </c>
      <c r="D3021" s="38">
        <v>2011</v>
      </c>
    </row>
    <row r="3022" spans="1:4" x14ac:dyDescent="0.25">
      <c r="A3022" t="s">
        <v>16</v>
      </c>
      <c r="B3022" t="s">
        <v>19</v>
      </c>
      <c r="C3022" s="37">
        <v>372</v>
      </c>
      <c r="D3022" s="38">
        <v>2011</v>
      </c>
    </row>
    <row r="3023" spans="1:4" x14ac:dyDescent="0.25">
      <c r="A3023" t="s">
        <v>16</v>
      </c>
      <c r="B3023" t="s">
        <v>20</v>
      </c>
      <c r="C3023" s="37">
        <v>68</v>
      </c>
      <c r="D3023" s="38">
        <v>2011</v>
      </c>
    </row>
    <row r="3024" spans="1:4" x14ac:dyDescent="0.25">
      <c r="A3024" t="s">
        <v>16</v>
      </c>
      <c r="B3024" t="s">
        <v>21</v>
      </c>
      <c r="C3024" s="37">
        <v>1397</v>
      </c>
      <c r="D3024" s="38">
        <v>2011</v>
      </c>
    </row>
    <row r="3025" spans="1:4" x14ac:dyDescent="0.25">
      <c r="A3025" t="s">
        <v>16</v>
      </c>
      <c r="B3025" t="s">
        <v>22</v>
      </c>
      <c r="C3025" s="37">
        <v>128</v>
      </c>
      <c r="D3025" s="38">
        <v>2011</v>
      </c>
    </row>
    <row r="3026" spans="1:4" x14ac:dyDescent="0.25">
      <c r="A3026" t="s">
        <v>16</v>
      </c>
      <c r="B3026" t="s">
        <v>23</v>
      </c>
      <c r="C3026" s="37">
        <v>241</v>
      </c>
      <c r="D3026" s="38">
        <v>2011</v>
      </c>
    </row>
    <row r="3027" spans="1:4" x14ac:dyDescent="0.25">
      <c r="A3027" t="s">
        <v>16</v>
      </c>
      <c r="B3027" t="s">
        <v>24</v>
      </c>
      <c r="C3027" s="37">
        <v>6</v>
      </c>
      <c r="D3027" s="38">
        <v>2011</v>
      </c>
    </row>
    <row r="3028" spans="1:4" x14ac:dyDescent="0.25">
      <c r="A3028" t="s">
        <v>16</v>
      </c>
      <c r="B3028" t="s">
        <v>25</v>
      </c>
      <c r="C3028" s="37">
        <v>297</v>
      </c>
      <c r="D3028" s="38">
        <v>2011</v>
      </c>
    </row>
    <row r="3029" spans="1:4" x14ac:dyDescent="0.25">
      <c r="A3029" t="s">
        <v>16</v>
      </c>
      <c r="B3029" t="s">
        <v>26</v>
      </c>
      <c r="C3029" s="37">
        <v>0</v>
      </c>
      <c r="D3029" s="38">
        <v>2011</v>
      </c>
    </row>
    <row r="3030" spans="1:4" x14ac:dyDescent="0.25">
      <c r="A3030" t="s">
        <v>16</v>
      </c>
      <c r="B3030" t="s">
        <v>27</v>
      </c>
      <c r="C3030" s="37">
        <v>0</v>
      </c>
      <c r="D3030" s="38">
        <v>2011</v>
      </c>
    </row>
    <row r="3031" spans="1:4" x14ac:dyDescent="0.25">
      <c r="A3031" t="s">
        <v>16</v>
      </c>
      <c r="B3031" t="s">
        <v>28</v>
      </c>
      <c r="C3031" s="37">
        <v>14129</v>
      </c>
      <c r="D3031" s="38">
        <v>2011</v>
      </c>
    </row>
    <row r="3032" spans="1:4" x14ac:dyDescent="0.25">
      <c r="A3032" t="s">
        <v>16</v>
      </c>
      <c r="B3032" t="s">
        <v>29</v>
      </c>
      <c r="C3032" s="37">
        <v>2048</v>
      </c>
      <c r="D3032" s="38">
        <v>2011</v>
      </c>
    </row>
    <row r="3033" spans="1:4" x14ac:dyDescent="0.25">
      <c r="A3033" t="s">
        <v>16</v>
      </c>
      <c r="B3033" t="s">
        <v>30</v>
      </c>
      <c r="C3033" s="37">
        <v>1108</v>
      </c>
      <c r="D3033" s="38">
        <v>2011</v>
      </c>
    </row>
    <row r="3034" spans="1:4" x14ac:dyDescent="0.25">
      <c r="A3034" t="s">
        <v>16</v>
      </c>
      <c r="B3034" t="s">
        <v>31</v>
      </c>
      <c r="C3034" s="37">
        <v>409</v>
      </c>
      <c r="D3034" s="38">
        <v>2011</v>
      </c>
    </row>
    <row r="3035" spans="1:4" x14ac:dyDescent="0.25">
      <c r="A3035" t="s">
        <v>16</v>
      </c>
      <c r="B3035" t="s">
        <v>32</v>
      </c>
      <c r="C3035" s="37">
        <v>83</v>
      </c>
      <c r="D3035" s="38">
        <v>2011</v>
      </c>
    </row>
    <row r="3036" spans="1:4" x14ac:dyDescent="0.25">
      <c r="A3036" t="s">
        <v>16</v>
      </c>
      <c r="B3036" t="s">
        <v>33</v>
      </c>
      <c r="C3036" s="37">
        <v>112</v>
      </c>
      <c r="D3036" s="38">
        <v>2011</v>
      </c>
    </row>
    <row r="3037" spans="1:4" x14ac:dyDescent="0.25">
      <c r="A3037" t="s">
        <v>16</v>
      </c>
      <c r="B3037" t="s">
        <v>34</v>
      </c>
      <c r="C3037" s="37">
        <v>38</v>
      </c>
      <c r="D3037" s="38">
        <v>2011</v>
      </c>
    </row>
    <row r="3038" spans="1:4" x14ac:dyDescent="0.25">
      <c r="A3038" t="s">
        <v>16</v>
      </c>
      <c r="B3038" t="s">
        <v>35</v>
      </c>
      <c r="C3038" s="37">
        <v>79</v>
      </c>
      <c r="D3038" s="38">
        <v>2011</v>
      </c>
    </row>
    <row r="3039" spans="1:4" x14ac:dyDescent="0.25">
      <c r="A3039" t="s">
        <v>16</v>
      </c>
      <c r="B3039" t="s">
        <v>36</v>
      </c>
      <c r="C3039" s="37">
        <v>238</v>
      </c>
      <c r="D3039" s="38">
        <v>2011</v>
      </c>
    </row>
    <row r="3040" spans="1:4" x14ac:dyDescent="0.25">
      <c r="A3040" t="s">
        <v>16</v>
      </c>
      <c r="B3040" t="s">
        <v>37</v>
      </c>
      <c r="C3040" s="37">
        <v>145</v>
      </c>
      <c r="D3040" s="38">
        <v>2011</v>
      </c>
    </row>
    <row r="3041" spans="1:4" x14ac:dyDescent="0.25">
      <c r="A3041" t="s">
        <v>16</v>
      </c>
      <c r="B3041" t="s">
        <v>38</v>
      </c>
      <c r="C3041" s="37">
        <v>1035</v>
      </c>
      <c r="D3041" s="38">
        <v>2011</v>
      </c>
    </row>
    <row r="3042" spans="1:4" x14ac:dyDescent="0.25">
      <c r="A3042" t="s">
        <v>16</v>
      </c>
      <c r="B3042" t="s">
        <v>39</v>
      </c>
      <c r="C3042" s="37">
        <v>0</v>
      </c>
      <c r="D3042" s="38">
        <v>2011</v>
      </c>
    </row>
    <row r="3043" spans="1:4" x14ac:dyDescent="0.25">
      <c r="A3043" t="s">
        <v>16</v>
      </c>
      <c r="B3043" t="s">
        <v>40</v>
      </c>
      <c r="C3043" s="37">
        <v>2313</v>
      </c>
      <c r="D3043" s="38">
        <v>2011</v>
      </c>
    </row>
    <row r="3044" spans="1:4" x14ac:dyDescent="0.25">
      <c r="A3044" t="s">
        <v>16</v>
      </c>
      <c r="B3044" t="s">
        <v>41</v>
      </c>
      <c r="C3044" s="37">
        <v>1716</v>
      </c>
      <c r="D3044" s="38">
        <v>2011</v>
      </c>
    </row>
    <row r="3045" spans="1:4" x14ac:dyDescent="0.25">
      <c r="A3045" t="s">
        <v>16</v>
      </c>
      <c r="B3045" t="s">
        <v>42</v>
      </c>
      <c r="C3045" s="37">
        <v>285</v>
      </c>
      <c r="D3045" s="38">
        <v>2011</v>
      </c>
    </row>
    <row r="3046" spans="1:4" x14ac:dyDescent="0.25">
      <c r="A3046" t="s">
        <v>16</v>
      </c>
      <c r="B3046" t="s">
        <v>43</v>
      </c>
      <c r="C3046" s="37">
        <v>306</v>
      </c>
      <c r="D3046" s="38">
        <v>2011</v>
      </c>
    </row>
    <row r="3047" spans="1:4" x14ac:dyDescent="0.25">
      <c r="A3047" t="s">
        <v>16</v>
      </c>
      <c r="B3047" t="s">
        <v>44</v>
      </c>
      <c r="C3047" s="37">
        <v>0</v>
      </c>
      <c r="D3047" s="38">
        <v>2011</v>
      </c>
    </row>
    <row r="3048" spans="1:4" x14ac:dyDescent="0.25">
      <c r="A3048" t="s">
        <v>16</v>
      </c>
      <c r="B3048" t="s">
        <v>45</v>
      </c>
      <c r="C3048" s="37">
        <v>51</v>
      </c>
      <c r="D3048" s="38">
        <v>2011</v>
      </c>
    </row>
    <row r="3049" spans="1:4" x14ac:dyDescent="0.25">
      <c r="A3049" t="s">
        <v>16</v>
      </c>
      <c r="B3049" t="s">
        <v>46</v>
      </c>
      <c r="C3049" s="37">
        <v>1589</v>
      </c>
      <c r="D3049" s="38">
        <v>2011</v>
      </c>
    </row>
    <row r="3050" spans="1:4" x14ac:dyDescent="0.25">
      <c r="A3050" t="s">
        <v>16</v>
      </c>
      <c r="B3050" t="s">
        <v>47</v>
      </c>
      <c r="C3050" s="37">
        <v>50</v>
      </c>
      <c r="D3050" s="38">
        <v>2011</v>
      </c>
    </row>
    <row r="3051" spans="1:4" x14ac:dyDescent="0.25">
      <c r="A3051" t="s">
        <v>16</v>
      </c>
      <c r="B3051" t="s">
        <v>48</v>
      </c>
      <c r="C3051" s="37">
        <v>357</v>
      </c>
      <c r="D3051" s="38">
        <v>2011</v>
      </c>
    </row>
    <row r="3052" spans="1:4" x14ac:dyDescent="0.25">
      <c r="A3052" t="s">
        <v>16</v>
      </c>
      <c r="B3052" t="s">
        <v>49</v>
      </c>
      <c r="C3052" s="37">
        <v>104</v>
      </c>
      <c r="D3052" s="38">
        <v>2011</v>
      </c>
    </row>
    <row r="3053" spans="1:4" x14ac:dyDescent="0.25">
      <c r="A3053" t="s">
        <v>16</v>
      </c>
      <c r="B3053" t="s">
        <v>50</v>
      </c>
      <c r="C3053" s="37">
        <v>421</v>
      </c>
      <c r="D3053" s="38">
        <v>2011</v>
      </c>
    </row>
    <row r="3054" spans="1:4" x14ac:dyDescent="0.25">
      <c r="A3054" t="s">
        <v>16</v>
      </c>
      <c r="B3054" t="s">
        <v>51</v>
      </c>
      <c r="C3054" s="37">
        <v>1083</v>
      </c>
      <c r="D3054" s="38">
        <v>2011</v>
      </c>
    </row>
    <row r="3055" spans="1:4" x14ac:dyDescent="0.25">
      <c r="A3055" t="s">
        <v>16</v>
      </c>
      <c r="B3055" t="s">
        <v>52</v>
      </c>
      <c r="C3055" s="37">
        <v>75</v>
      </c>
      <c r="D3055" s="38">
        <v>2011</v>
      </c>
    </row>
    <row r="3056" spans="1:4" x14ac:dyDescent="0.25">
      <c r="A3056" t="s">
        <v>16</v>
      </c>
      <c r="B3056" t="s">
        <v>53</v>
      </c>
      <c r="C3056" s="37">
        <v>445</v>
      </c>
      <c r="D3056" s="38">
        <v>2011</v>
      </c>
    </row>
    <row r="3057" spans="1:4" x14ac:dyDescent="0.25">
      <c r="A3057" t="s">
        <v>16</v>
      </c>
      <c r="B3057" t="s">
        <v>54</v>
      </c>
      <c r="C3057" s="37">
        <v>7975</v>
      </c>
      <c r="D3057" s="38">
        <v>2011</v>
      </c>
    </row>
    <row r="3058" spans="1:4" x14ac:dyDescent="0.25">
      <c r="A3058" t="s">
        <v>16</v>
      </c>
      <c r="B3058" t="s">
        <v>55</v>
      </c>
      <c r="C3058" s="37">
        <v>476</v>
      </c>
      <c r="D3058" s="38">
        <v>2011</v>
      </c>
    </row>
    <row r="3059" spans="1:4" x14ac:dyDescent="0.25">
      <c r="A3059" t="s">
        <v>16</v>
      </c>
      <c r="B3059" t="s">
        <v>56</v>
      </c>
      <c r="C3059" s="37">
        <v>120</v>
      </c>
      <c r="D3059" s="38">
        <v>2011</v>
      </c>
    </row>
    <row r="3060" spans="1:4" x14ac:dyDescent="0.25">
      <c r="A3060" t="s">
        <v>16</v>
      </c>
      <c r="B3060" t="s">
        <v>57</v>
      </c>
      <c r="C3060" s="37">
        <v>946</v>
      </c>
      <c r="D3060" s="38">
        <v>2011</v>
      </c>
    </row>
    <row r="3061" spans="1:4" x14ac:dyDescent="0.25">
      <c r="A3061" t="s">
        <v>16</v>
      </c>
      <c r="B3061" t="s">
        <v>58</v>
      </c>
      <c r="C3061" s="37">
        <v>0</v>
      </c>
      <c r="D3061" s="38">
        <v>2011</v>
      </c>
    </row>
    <row r="3062" spans="1:4" x14ac:dyDescent="0.25">
      <c r="A3062" t="s">
        <v>17</v>
      </c>
      <c r="B3062" t="s">
        <v>8</v>
      </c>
      <c r="C3062" s="37">
        <v>12635</v>
      </c>
      <c r="D3062" s="38">
        <v>2011</v>
      </c>
    </row>
    <row r="3063" spans="1:4" x14ac:dyDescent="0.25">
      <c r="A3063" t="s">
        <v>17</v>
      </c>
      <c r="B3063" t="s">
        <v>9</v>
      </c>
      <c r="C3063" s="37">
        <v>7405</v>
      </c>
      <c r="D3063" s="38">
        <v>2011</v>
      </c>
    </row>
    <row r="3064" spans="1:4" x14ac:dyDescent="0.25">
      <c r="A3064" t="s">
        <v>17</v>
      </c>
      <c r="B3064" t="s">
        <v>10</v>
      </c>
      <c r="C3064" s="37">
        <v>8451</v>
      </c>
      <c r="D3064" s="38">
        <v>2011</v>
      </c>
    </row>
    <row r="3065" spans="1:4" x14ac:dyDescent="0.25">
      <c r="A3065" t="s">
        <v>17</v>
      </c>
      <c r="B3065" t="s">
        <v>11</v>
      </c>
      <c r="C3065" s="37">
        <v>3025</v>
      </c>
      <c r="D3065" s="38">
        <v>2011</v>
      </c>
    </row>
    <row r="3066" spans="1:4" x14ac:dyDescent="0.25">
      <c r="A3066" t="s">
        <v>17</v>
      </c>
      <c r="B3066" t="s">
        <v>12</v>
      </c>
      <c r="C3066" s="37">
        <v>22420</v>
      </c>
      <c r="D3066" s="38">
        <v>2011</v>
      </c>
    </row>
    <row r="3067" spans="1:4" x14ac:dyDescent="0.25">
      <c r="A3067" t="s">
        <v>17</v>
      </c>
      <c r="B3067" t="s">
        <v>13</v>
      </c>
      <c r="C3067" s="37">
        <v>9383</v>
      </c>
      <c r="D3067" s="38">
        <v>2011</v>
      </c>
    </row>
    <row r="3068" spans="1:4" x14ac:dyDescent="0.25">
      <c r="A3068" t="s">
        <v>17</v>
      </c>
      <c r="B3068" t="s">
        <v>14</v>
      </c>
      <c r="C3068" s="37">
        <v>11704</v>
      </c>
      <c r="D3068" s="38">
        <v>2011</v>
      </c>
    </row>
    <row r="3069" spans="1:4" x14ac:dyDescent="0.25">
      <c r="A3069" t="s">
        <v>17</v>
      </c>
      <c r="B3069" t="s">
        <v>15</v>
      </c>
      <c r="C3069" s="37">
        <v>1264</v>
      </c>
      <c r="D3069" s="38">
        <v>2011</v>
      </c>
    </row>
    <row r="3070" spans="1:4" x14ac:dyDescent="0.25">
      <c r="A3070" t="s">
        <v>17</v>
      </c>
      <c r="B3070" t="s">
        <v>16</v>
      </c>
      <c r="C3070" s="37">
        <v>891</v>
      </c>
      <c r="D3070" s="38">
        <v>2011</v>
      </c>
    </row>
    <row r="3071" spans="1:4" x14ac:dyDescent="0.25">
      <c r="A3071" t="s">
        <v>17</v>
      </c>
      <c r="B3071" t="s">
        <v>17</v>
      </c>
      <c r="C3071" s="37" t="s">
        <v>60</v>
      </c>
      <c r="D3071" s="38">
        <v>2011</v>
      </c>
    </row>
    <row r="3072" spans="1:4" x14ac:dyDescent="0.25">
      <c r="A3072" t="s">
        <v>17</v>
      </c>
      <c r="B3072" t="s">
        <v>18</v>
      </c>
      <c r="C3072" s="37">
        <v>38658</v>
      </c>
      <c r="D3072" s="38">
        <v>2011</v>
      </c>
    </row>
    <row r="3073" spans="1:4" x14ac:dyDescent="0.25">
      <c r="A3073" t="s">
        <v>17</v>
      </c>
      <c r="B3073" t="s">
        <v>19</v>
      </c>
      <c r="C3073" s="37">
        <v>3639</v>
      </c>
      <c r="D3073" s="38">
        <v>2011</v>
      </c>
    </row>
    <row r="3074" spans="1:4" x14ac:dyDescent="0.25">
      <c r="A3074" t="s">
        <v>17</v>
      </c>
      <c r="B3074" t="s">
        <v>20</v>
      </c>
      <c r="C3074" s="37">
        <v>312</v>
      </c>
      <c r="D3074" s="38">
        <v>2011</v>
      </c>
    </row>
    <row r="3075" spans="1:4" x14ac:dyDescent="0.25">
      <c r="A3075" t="s">
        <v>17</v>
      </c>
      <c r="B3075" t="s">
        <v>21</v>
      </c>
      <c r="C3075" s="37">
        <v>19152</v>
      </c>
      <c r="D3075" s="38">
        <v>2011</v>
      </c>
    </row>
    <row r="3076" spans="1:4" x14ac:dyDescent="0.25">
      <c r="A3076" t="s">
        <v>17</v>
      </c>
      <c r="B3076" t="s">
        <v>22</v>
      </c>
      <c r="C3076" s="37">
        <v>11472</v>
      </c>
      <c r="D3076" s="38">
        <v>2011</v>
      </c>
    </row>
    <row r="3077" spans="1:4" x14ac:dyDescent="0.25">
      <c r="A3077" t="s">
        <v>17</v>
      </c>
      <c r="B3077" t="s">
        <v>23</v>
      </c>
      <c r="C3077" s="37">
        <v>1846</v>
      </c>
      <c r="D3077" s="38">
        <v>2011</v>
      </c>
    </row>
    <row r="3078" spans="1:4" x14ac:dyDescent="0.25">
      <c r="A3078" t="s">
        <v>17</v>
      </c>
      <c r="B3078" t="s">
        <v>24</v>
      </c>
      <c r="C3078" s="37">
        <v>2661</v>
      </c>
      <c r="D3078" s="38">
        <v>2011</v>
      </c>
    </row>
    <row r="3079" spans="1:4" x14ac:dyDescent="0.25">
      <c r="A3079" t="s">
        <v>17</v>
      </c>
      <c r="B3079" t="s">
        <v>25</v>
      </c>
      <c r="C3079" s="37">
        <v>5441</v>
      </c>
      <c r="D3079" s="38">
        <v>2011</v>
      </c>
    </row>
    <row r="3080" spans="1:4" x14ac:dyDescent="0.25">
      <c r="A3080" t="s">
        <v>17</v>
      </c>
      <c r="B3080" t="s">
        <v>26</v>
      </c>
      <c r="C3080" s="37">
        <v>6094</v>
      </c>
      <c r="D3080" s="38">
        <v>2011</v>
      </c>
    </row>
    <row r="3081" spans="1:4" x14ac:dyDescent="0.25">
      <c r="A3081" t="s">
        <v>17</v>
      </c>
      <c r="B3081" t="s">
        <v>27</v>
      </c>
      <c r="C3081" s="37">
        <v>4689</v>
      </c>
      <c r="D3081" s="38">
        <v>2011</v>
      </c>
    </row>
    <row r="3082" spans="1:4" x14ac:dyDescent="0.25">
      <c r="A3082" t="s">
        <v>17</v>
      </c>
      <c r="B3082" t="s">
        <v>28</v>
      </c>
      <c r="C3082" s="37">
        <v>15410</v>
      </c>
      <c r="D3082" s="38">
        <v>2011</v>
      </c>
    </row>
    <row r="3083" spans="1:4" x14ac:dyDescent="0.25">
      <c r="A3083" t="s">
        <v>17</v>
      </c>
      <c r="B3083" t="s">
        <v>29</v>
      </c>
      <c r="C3083" s="37">
        <v>13701</v>
      </c>
      <c r="D3083" s="38">
        <v>2011</v>
      </c>
    </row>
    <row r="3084" spans="1:4" x14ac:dyDescent="0.25">
      <c r="A3084" t="s">
        <v>17</v>
      </c>
      <c r="B3084" t="s">
        <v>30</v>
      </c>
      <c r="C3084" s="37">
        <v>19640</v>
      </c>
      <c r="D3084" s="38">
        <v>2011</v>
      </c>
    </row>
    <row r="3085" spans="1:4" x14ac:dyDescent="0.25">
      <c r="A3085" t="s">
        <v>17</v>
      </c>
      <c r="B3085" t="s">
        <v>31</v>
      </c>
      <c r="C3085" s="37">
        <v>4663</v>
      </c>
      <c r="D3085" s="38">
        <v>2011</v>
      </c>
    </row>
    <row r="3086" spans="1:4" x14ac:dyDescent="0.25">
      <c r="A3086" t="s">
        <v>17</v>
      </c>
      <c r="B3086" t="s">
        <v>32</v>
      </c>
      <c r="C3086" s="37">
        <v>5175</v>
      </c>
      <c r="D3086" s="38">
        <v>2011</v>
      </c>
    </row>
    <row r="3087" spans="1:4" x14ac:dyDescent="0.25">
      <c r="A3087" t="s">
        <v>17</v>
      </c>
      <c r="B3087" t="s">
        <v>33</v>
      </c>
      <c r="C3087" s="37">
        <v>7114</v>
      </c>
      <c r="D3087" s="38">
        <v>2011</v>
      </c>
    </row>
    <row r="3088" spans="1:4" x14ac:dyDescent="0.25">
      <c r="A3088" t="s">
        <v>17</v>
      </c>
      <c r="B3088" t="s">
        <v>34</v>
      </c>
      <c r="C3088" s="37">
        <v>559</v>
      </c>
      <c r="D3088" s="38">
        <v>2011</v>
      </c>
    </row>
    <row r="3089" spans="1:4" x14ac:dyDescent="0.25">
      <c r="A3089" t="s">
        <v>17</v>
      </c>
      <c r="B3089" t="s">
        <v>35</v>
      </c>
      <c r="C3089" s="37">
        <v>3857</v>
      </c>
      <c r="D3089" s="38">
        <v>2011</v>
      </c>
    </row>
    <row r="3090" spans="1:4" x14ac:dyDescent="0.25">
      <c r="A3090" t="s">
        <v>17</v>
      </c>
      <c r="B3090" t="s">
        <v>36</v>
      </c>
      <c r="C3090" s="37">
        <v>3527</v>
      </c>
      <c r="D3090" s="38">
        <v>2011</v>
      </c>
    </row>
    <row r="3091" spans="1:4" x14ac:dyDescent="0.25">
      <c r="A3091" t="s">
        <v>17</v>
      </c>
      <c r="B3091" t="s">
        <v>37</v>
      </c>
      <c r="C3091" s="37">
        <v>4324</v>
      </c>
      <c r="D3091" s="38">
        <v>2011</v>
      </c>
    </row>
    <row r="3092" spans="1:4" x14ac:dyDescent="0.25">
      <c r="A3092" t="s">
        <v>17</v>
      </c>
      <c r="B3092" t="s">
        <v>38</v>
      </c>
      <c r="C3092" s="37">
        <v>25206</v>
      </c>
      <c r="D3092" s="38">
        <v>2011</v>
      </c>
    </row>
    <row r="3093" spans="1:4" x14ac:dyDescent="0.25">
      <c r="A3093" t="s">
        <v>17</v>
      </c>
      <c r="B3093" t="s">
        <v>39</v>
      </c>
      <c r="C3093" s="37">
        <v>1376</v>
      </c>
      <c r="D3093" s="38">
        <v>2011</v>
      </c>
    </row>
    <row r="3094" spans="1:4" x14ac:dyDescent="0.25">
      <c r="A3094" t="s">
        <v>17</v>
      </c>
      <c r="B3094" t="s">
        <v>40</v>
      </c>
      <c r="C3094" s="37">
        <v>59288</v>
      </c>
      <c r="D3094" s="38">
        <v>2011</v>
      </c>
    </row>
    <row r="3095" spans="1:4" x14ac:dyDescent="0.25">
      <c r="A3095" t="s">
        <v>17</v>
      </c>
      <c r="B3095" t="s">
        <v>41</v>
      </c>
      <c r="C3095" s="37">
        <v>23983</v>
      </c>
      <c r="D3095" s="38">
        <v>2011</v>
      </c>
    </row>
    <row r="3096" spans="1:4" x14ac:dyDescent="0.25">
      <c r="A3096" t="s">
        <v>17</v>
      </c>
      <c r="B3096" t="s">
        <v>42</v>
      </c>
      <c r="C3096" s="37">
        <v>514</v>
      </c>
      <c r="D3096" s="38">
        <v>2011</v>
      </c>
    </row>
    <row r="3097" spans="1:4" x14ac:dyDescent="0.25">
      <c r="A3097" t="s">
        <v>17</v>
      </c>
      <c r="B3097" t="s">
        <v>43</v>
      </c>
      <c r="C3097" s="37">
        <v>18191</v>
      </c>
      <c r="D3097" s="38">
        <v>2011</v>
      </c>
    </row>
    <row r="3098" spans="1:4" x14ac:dyDescent="0.25">
      <c r="A3098" t="s">
        <v>17</v>
      </c>
      <c r="B3098" t="s">
        <v>44</v>
      </c>
      <c r="C3098" s="37">
        <v>2600</v>
      </c>
      <c r="D3098" s="38">
        <v>2011</v>
      </c>
    </row>
    <row r="3099" spans="1:4" x14ac:dyDescent="0.25">
      <c r="A3099" t="s">
        <v>17</v>
      </c>
      <c r="B3099" t="s">
        <v>45</v>
      </c>
      <c r="C3099" s="37">
        <v>3315</v>
      </c>
      <c r="D3099" s="38">
        <v>2011</v>
      </c>
    </row>
    <row r="3100" spans="1:4" x14ac:dyDescent="0.25">
      <c r="A3100" t="s">
        <v>17</v>
      </c>
      <c r="B3100" t="s">
        <v>46</v>
      </c>
      <c r="C3100" s="37">
        <v>20821</v>
      </c>
      <c r="D3100" s="38">
        <v>2011</v>
      </c>
    </row>
    <row r="3101" spans="1:4" x14ac:dyDescent="0.25">
      <c r="A3101" t="s">
        <v>17</v>
      </c>
      <c r="B3101" t="s">
        <v>47</v>
      </c>
      <c r="C3101" s="37">
        <v>5002</v>
      </c>
      <c r="D3101" s="38">
        <v>2011</v>
      </c>
    </row>
    <row r="3102" spans="1:4" x14ac:dyDescent="0.25">
      <c r="A3102" t="s">
        <v>17</v>
      </c>
      <c r="B3102" t="s">
        <v>48</v>
      </c>
      <c r="C3102" s="37">
        <v>11953</v>
      </c>
      <c r="D3102" s="38">
        <v>2011</v>
      </c>
    </row>
    <row r="3103" spans="1:4" x14ac:dyDescent="0.25">
      <c r="A3103" t="s">
        <v>17</v>
      </c>
      <c r="B3103" t="s">
        <v>49</v>
      </c>
      <c r="C3103" s="37">
        <v>716</v>
      </c>
      <c r="D3103" s="38">
        <v>2011</v>
      </c>
    </row>
    <row r="3104" spans="1:4" x14ac:dyDescent="0.25">
      <c r="A3104" t="s">
        <v>17</v>
      </c>
      <c r="B3104" t="s">
        <v>50</v>
      </c>
      <c r="C3104" s="37">
        <v>10451</v>
      </c>
      <c r="D3104" s="38">
        <v>2011</v>
      </c>
    </row>
    <row r="3105" spans="1:4" x14ac:dyDescent="0.25">
      <c r="A3105" t="s">
        <v>17</v>
      </c>
      <c r="B3105" t="s">
        <v>51</v>
      </c>
      <c r="C3105" s="37">
        <v>25532</v>
      </c>
      <c r="D3105" s="38">
        <v>2011</v>
      </c>
    </row>
    <row r="3106" spans="1:4" x14ac:dyDescent="0.25">
      <c r="A3106" t="s">
        <v>17</v>
      </c>
      <c r="B3106" t="s">
        <v>52</v>
      </c>
      <c r="C3106" s="37">
        <v>2343</v>
      </c>
      <c r="D3106" s="38">
        <v>2011</v>
      </c>
    </row>
    <row r="3107" spans="1:4" x14ac:dyDescent="0.25">
      <c r="A3107" t="s">
        <v>17</v>
      </c>
      <c r="B3107" t="s">
        <v>53</v>
      </c>
      <c r="C3107" s="37">
        <v>2019</v>
      </c>
      <c r="D3107" s="38">
        <v>2011</v>
      </c>
    </row>
    <row r="3108" spans="1:4" x14ac:dyDescent="0.25">
      <c r="A3108" t="s">
        <v>17</v>
      </c>
      <c r="B3108" t="s">
        <v>54</v>
      </c>
      <c r="C3108" s="37">
        <v>16614</v>
      </c>
      <c r="D3108" s="38">
        <v>2011</v>
      </c>
    </row>
    <row r="3109" spans="1:4" x14ac:dyDescent="0.25">
      <c r="A3109" t="s">
        <v>17</v>
      </c>
      <c r="B3109" t="s">
        <v>55</v>
      </c>
      <c r="C3109" s="37">
        <v>6339</v>
      </c>
      <c r="D3109" s="38">
        <v>2011</v>
      </c>
    </row>
    <row r="3110" spans="1:4" x14ac:dyDescent="0.25">
      <c r="A3110" t="s">
        <v>17</v>
      </c>
      <c r="B3110" t="s">
        <v>56</v>
      </c>
      <c r="C3110" s="37">
        <v>4964</v>
      </c>
      <c r="D3110" s="38">
        <v>2011</v>
      </c>
    </row>
    <row r="3111" spans="1:4" x14ac:dyDescent="0.25">
      <c r="A3111" t="s">
        <v>17</v>
      </c>
      <c r="B3111" t="s">
        <v>57</v>
      </c>
      <c r="C3111" s="37">
        <v>7412</v>
      </c>
      <c r="D3111" s="38">
        <v>2011</v>
      </c>
    </row>
    <row r="3112" spans="1:4" x14ac:dyDescent="0.25">
      <c r="A3112" t="s">
        <v>17</v>
      </c>
      <c r="B3112" t="s">
        <v>58</v>
      </c>
      <c r="C3112" s="37">
        <v>846</v>
      </c>
      <c r="D3112" s="38">
        <v>2011</v>
      </c>
    </row>
    <row r="3113" spans="1:4" x14ac:dyDescent="0.25">
      <c r="A3113" t="s">
        <v>18</v>
      </c>
      <c r="B3113" t="s">
        <v>8</v>
      </c>
      <c r="C3113" s="37">
        <v>18799</v>
      </c>
      <c r="D3113" s="38">
        <v>2011</v>
      </c>
    </row>
    <row r="3114" spans="1:4" x14ac:dyDescent="0.25">
      <c r="A3114" t="s">
        <v>18</v>
      </c>
      <c r="B3114" t="s">
        <v>9</v>
      </c>
      <c r="C3114" s="37">
        <v>1079</v>
      </c>
      <c r="D3114" s="38">
        <v>2011</v>
      </c>
    </row>
    <row r="3115" spans="1:4" x14ac:dyDescent="0.25">
      <c r="A3115" t="s">
        <v>18</v>
      </c>
      <c r="B3115" t="s">
        <v>10</v>
      </c>
      <c r="C3115" s="37">
        <v>4292</v>
      </c>
      <c r="D3115" s="38">
        <v>2011</v>
      </c>
    </row>
    <row r="3116" spans="1:4" x14ac:dyDescent="0.25">
      <c r="A3116" t="s">
        <v>18</v>
      </c>
      <c r="B3116" t="s">
        <v>11</v>
      </c>
      <c r="C3116" s="37">
        <v>2112</v>
      </c>
      <c r="D3116" s="38">
        <v>2011</v>
      </c>
    </row>
    <row r="3117" spans="1:4" x14ac:dyDescent="0.25">
      <c r="A3117" t="s">
        <v>18</v>
      </c>
      <c r="B3117" t="s">
        <v>12</v>
      </c>
      <c r="C3117" s="37">
        <v>14949</v>
      </c>
      <c r="D3117" s="38">
        <v>2011</v>
      </c>
    </row>
    <row r="3118" spans="1:4" x14ac:dyDescent="0.25">
      <c r="A3118" t="s">
        <v>18</v>
      </c>
      <c r="B3118" t="s">
        <v>13</v>
      </c>
      <c r="C3118" s="37">
        <v>2325</v>
      </c>
      <c r="D3118" s="38">
        <v>2011</v>
      </c>
    </row>
    <row r="3119" spans="1:4" x14ac:dyDescent="0.25">
      <c r="A3119" t="s">
        <v>18</v>
      </c>
      <c r="B3119" t="s">
        <v>14</v>
      </c>
      <c r="C3119" s="37">
        <v>709</v>
      </c>
      <c r="D3119" s="38">
        <v>2011</v>
      </c>
    </row>
    <row r="3120" spans="1:4" x14ac:dyDescent="0.25">
      <c r="A3120" t="s">
        <v>18</v>
      </c>
      <c r="B3120" t="s">
        <v>15</v>
      </c>
      <c r="C3120" s="37">
        <v>619</v>
      </c>
      <c r="D3120" s="38">
        <v>2011</v>
      </c>
    </row>
    <row r="3121" spans="1:4" x14ac:dyDescent="0.25">
      <c r="A3121" t="s">
        <v>18</v>
      </c>
      <c r="B3121" t="s">
        <v>16</v>
      </c>
      <c r="C3121" s="37">
        <v>364</v>
      </c>
      <c r="D3121" s="38">
        <v>2011</v>
      </c>
    </row>
    <row r="3122" spans="1:4" x14ac:dyDescent="0.25">
      <c r="A3122" t="s">
        <v>18</v>
      </c>
      <c r="B3122" t="s">
        <v>17</v>
      </c>
      <c r="C3122" s="37">
        <v>42666</v>
      </c>
      <c r="D3122" s="38">
        <v>2011</v>
      </c>
    </row>
    <row r="3123" spans="1:4" x14ac:dyDescent="0.25">
      <c r="A3123" t="s">
        <v>18</v>
      </c>
      <c r="B3123" t="s">
        <v>18</v>
      </c>
      <c r="C3123" s="37" t="s">
        <v>60</v>
      </c>
      <c r="D3123" s="38">
        <v>2011</v>
      </c>
    </row>
    <row r="3124" spans="1:4" x14ac:dyDescent="0.25">
      <c r="A3124" t="s">
        <v>18</v>
      </c>
      <c r="B3124" t="s">
        <v>19</v>
      </c>
      <c r="C3124" s="37">
        <v>1006</v>
      </c>
      <c r="D3124" s="38">
        <v>2011</v>
      </c>
    </row>
    <row r="3125" spans="1:4" x14ac:dyDescent="0.25">
      <c r="A3125" t="s">
        <v>18</v>
      </c>
      <c r="B3125" t="s">
        <v>20</v>
      </c>
      <c r="C3125" s="37">
        <v>126</v>
      </c>
      <c r="D3125" s="38">
        <v>2011</v>
      </c>
    </row>
    <row r="3126" spans="1:4" x14ac:dyDescent="0.25">
      <c r="A3126" t="s">
        <v>18</v>
      </c>
      <c r="B3126" t="s">
        <v>21</v>
      </c>
      <c r="C3126" s="37">
        <v>6080</v>
      </c>
      <c r="D3126" s="38">
        <v>2011</v>
      </c>
    </row>
    <row r="3127" spans="1:4" x14ac:dyDescent="0.25">
      <c r="A3127" t="s">
        <v>18</v>
      </c>
      <c r="B3127" t="s">
        <v>22</v>
      </c>
      <c r="C3127" s="37">
        <v>2442</v>
      </c>
      <c r="D3127" s="38">
        <v>2011</v>
      </c>
    </row>
    <row r="3128" spans="1:4" x14ac:dyDescent="0.25">
      <c r="A3128" t="s">
        <v>18</v>
      </c>
      <c r="B3128" t="s">
        <v>23</v>
      </c>
      <c r="C3128" s="37">
        <v>950</v>
      </c>
      <c r="D3128" s="38">
        <v>2011</v>
      </c>
    </row>
    <row r="3129" spans="1:4" x14ac:dyDescent="0.25">
      <c r="A3129" t="s">
        <v>18</v>
      </c>
      <c r="B3129" t="s">
        <v>24</v>
      </c>
      <c r="C3129" s="37">
        <v>4513</v>
      </c>
      <c r="D3129" s="38">
        <v>2011</v>
      </c>
    </row>
    <row r="3130" spans="1:4" x14ac:dyDescent="0.25">
      <c r="A3130" t="s">
        <v>18</v>
      </c>
      <c r="B3130" t="s">
        <v>25</v>
      </c>
      <c r="C3130" s="37">
        <v>3686</v>
      </c>
      <c r="D3130" s="38">
        <v>2011</v>
      </c>
    </row>
    <row r="3131" spans="1:4" x14ac:dyDescent="0.25">
      <c r="A3131" t="s">
        <v>18</v>
      </c>
      <c r="B3131" t="s">
        <v>26</v>
      </c>
      <c r="C3131" s="37">
        <v>6541</v>
      </c>
      <c r="D3131" s="38">
        <v>2011</v>
      </c>
    </row>
    <row r="3132" spans="1:4" x14ac:dyDescent="0.25">
      <c r="A3132" t="s">
        <v>18</v>
      </c>
      <c r="B3132" t="s">
        <v>27</v>
      </c>
      <c r="C3132" s="37">
        <v>408</v>
      </c>
      <c r="D3132" s="38">
        <v>2011</v>
      </c>
    </row>
    <row r="3133" spans="1:4" x14ac:dyDescent="0.25">
      <c r="A3133" t="s">
        <v>18</v>
      </c>
      <c r="B3133" t="s">
        <v>28</v>
      </c>
      <c r="C3133" s="37">
        <v>3708</v>
      </c>
      <c r="D3133" s="38">
        <v>2011</v>
      </c>
    </row>
    <row r="3134" spans="1:4" x14ac:dyDescent="0.25">
      <c r="A3134" t="s">
        <v>18</v>
      </c>
      <c r="B3134" t="s">
        <v>29</v>
      </c>
      <c r="C3134" s="37">
        <v>4436</v>
      </c>
      <c r="D3134" s="38">
        <v>2011</v>
      </c>
    </row>
    <row r="3135" spans="1:4" x14ac:dyDescent="0.25">
      <c r="A3135" t="s">
        <v>18</v>
      </c>
      <c r="B3135" t="s">
        <v>30</v>
      </c>
      <c r="C3135" s="37">
        <v>6992</v>
      </c>
      <c r="D3135" s="38">
        <v>2011</v>
      </c>
    </row>
    <row r="3136" spans="1:4" x14ac:dyDescent="0.25">
      <c r="A3136" t="s">
        <v>18</v>
      </c>
      <c r="B3136" t="s">
        <v>31</v>
      </c>
      <c r="C3136" s="37">
        <v>1808</v>
      </c>
      <c r="D3136" s="38">
        <v>2011</v>
      </c>
    </row>
    <row r="3137" spans="1:4" x14ac:dyDescent="0.25">
      <c r="A3137" t="s">
        <v>18</v>
      </c>
      <c r="B3137" t="s">
        <v>32</v>
      </c>
      <c r="C3137" s="37">
        <v>5380</v>
      </c>
      <c r="D3137" s="38">
        <v>2011</v>
      </c>
    </row>
    <row r="3138" spans="1:4" x14ac:dyDescent="0.25">
      <c r="A3138" t="s">
        <v>18</v>
      </c>
      <c r="B3138" t="s">
        <v>33</v>
      </c>
      <c r="C3138" s="37">
        <v>2514</v>
      </c>
      <c r="D3138" s="38">
        <v>2011</v>
      </c>
    </row>
    <row r="3139" spans="1:4" x14ac:dyDescent="0.25">
      <c r="A3139" t="s">
        <v>18</v>
      </c>
      <c r="B3139" t="s">
        <v>34</v>
      </c>
      <c r="C3139" s="37">
        <v>246</v>
      </c>
      <c r="D3139" s="38">
        <v>2011</v>
      </c>
    </row>
    <row r="3140" spans="1:4" x14ac:dyDescent="0.25">
      <c r="A3140" t="s">
        <v>18</v>
      </c>
      <c r="B3140" t="s">
        <v>35</v>
      </c>
      <c r="C3140" s="37">
        <v>4144</v>
      </c>
      <c r="D3140" s="38">
        <v>2011</v>
      </c>
    </row>
    <row r="3141" spans="1:4" x14ac:dyDescent="0.25">
      <c r="A3141" t="s">
        <v>18</v>
      </c>
      <c r="B3141" t="s">
        <v>36</v>
      </c>
      <c r="C3141" s="37">
        <v>774</v>
      </c>
      <c r="D3141" s="38">
        <v>2011</v>
      </c>
    </row>
    <row r="3142" spans="1:4" x14ac:dyDescent="0.25">
      <c r="A3142" t="s">
        <v>18</v>
      </c>
      <c r="B3142" t="s">
        <v>37</v>
      </c>
      <c r="C3142" s="37">
        <v>132</v>
      </c>
      <c r="D3142" s="38">
        <v>2011</v>
      </c>
    </row>
    <row r="3143" spans="1:4" x14ac:dyDescent="0.25">
      <c r="A3143" t="s">
        <v>18</v>
      </c>
      <c r="B3143" t="s">
        <v>38</v>
      </c>
      <c r="C3143" s="37">
        <v>8371</v>
      </c>
      <c r="D3143" s="38">
        <v>2011</v>
      </c>
    </row>
    <row r="3144" spans="1:4" x14ac:dyDescent="0.25">
      <c r="A3144" t="s">
        <v>18</v>
      </c>
      <c r="B3144" t="s">
        <v>39</v>
      </c>
      <c r="C3144" s="37">
        <v>791</v>
      </c>
      <c r="D3144" s="38">
        <v>2011</v>
      </c>
    </row>
    <row r="3145" spans="1:4" x14ac:dyDescent="0.25">
      <c r="A3145" t="s">
        <v>18</v>
      </c>
      <c r="B3145" t="s">
        <v>40</v>
      </c>
      <c r="C3145" s="37">
        <v>14454</v>
      </c>
      <c r="D3145" s="38">
        <v>2011</v>
      </c>
    </row>
    <row r="3146" spans="1:4" x14ac:dyDescent="0.25">
      <c r="A3146" t="s">
        <v>18</v>
      </c>
      <c r="B3146" t="s">
        <v>41</v>
      </c>
      <c r="C3146" s="37">
        <v>19138</v>
      </c>
      <c r="D3146" s="38">
        <v>2011</v>
      </c>
    </row>
    <row r="3147" spans="1:4" x14ac:dyDescent="0.25">
      <c r="A3147" t="s">
        <v>18</v>
      </c>
      <c r="B3147" t="s">
        <v>42</v>
      </c>
      <c r="C3147" s="37">
        <v>201</v>
      </c>
      <c r="D3147" s="38">
        <v>2011</v>
      </c>
    </row>
    <row r="3148" spans="1:4" x14ac:dyDescent="0.25">
      <c r="A3148" t="s">
        <v>18</v>
      </c>
      <c r="B3148" t="s">
        <v>43</v>
      </c>
      <c r="C3148" s="37">
        <v>6863</v>
      </c>
      <c r="D3148" s="38">
        <v>2011</v>
      </c>
    </row>
    <row r="3149" spans="1:4" x14ac:dyDescent="0.25">
      <c r="A3149" t="s">
        <v>18</v>
      </c>
      <c r="B3149" t="s">
        <v>44</v>
      </c>
      <c r="C3149" s="37">
        <v>1632</v>
      </c>
      <c r="D3149" s="38">
        <v>2011</v>
      </c>
    </row>
    <row r="3150" spans="1:4" x14ac:dyDescent="0.25">
      <c r="A3150" t="s">
        <v>18</v>
      </c>
      <c r="B3150" t="s">
        <v>45</v>
      </c>
      <c r="C3150" s="37">
        <v>727</v>
      </c>
      <c r="D3150" s="38">
        <v>2011</v>
      </c>
    </row>
    <row r="3151" spans="1:4" x14ac:dyDescent="0.25">
      <c r="A3151" t="s">
        <v>18</v>
      </c>
      <c r="B3151" t="s">
        <v>46</v>
      </c>
      <c r="C3151" s="37">
        <v>5791</v>
      </c>
      <c r="D3151" s="38">
        <v>2011</v>
      </c>
    </row>
    <row r="3152" spans="1:4" x14ac:dyDescent="0.25">
      <c r="A3152" t="s">
        <v>18</v>
      </c>
      <c r="B3152" t="s">
        <v>47</v>
      </c>
      <c r="C3152" s="37">
        <v>337</v>
      </c>
      <c r="D3152" s="38">
        <v>2011</v>
      </c>
    </row>
    <row r="3153" spans="1:4" x14ac:dyDescent="0.25">
      <c r="A3153" t="s">
        <v>18</v>
      </c>
      <c r="B3153" t="s">
        <v>48</v>
      </c>
      <c r="C3153" s="37">
        <v>16914</v>
      </c>
      <c r="D3153" s="38">
        <v>2011</v>
      </c>
    </row>
    <row r="3154" spans="1:4" x14ac:dyDescent="0.25">
      <c r="A3154" t="s">
        <v>18</v>
      </c>
      <c r="B3154" t="s">
        <v>49</v>
      </c>
      <c r="C3154" s="37">
        <v>536</v>
      </c>
      <c r="D3154" s="38">
        <v>2011</v>
      </c>
    </row>
    <row r="3155" spans="1:4" x14ac:dyDescent="0.25">
      <c r="A3155" t="s">
        <v>18</v>
      </c>
      <c r="B3155" t="s">
        <v>50</v>
      </c>
      <c r="C3155" s="37">
        <v>16898</v>
      </c>
      <c r="D3155" s="38">
        <v>2011</v>
      </c>
    </row>
    <row r="3156" spans="1:4" x14ac:dyDescent="0.25">
      <c r="A3156" t="s">
        <v>18</v>
      </c>
      <c r="B3156" t="s">
        <v>51</v>
      </c>
      <c r="C3156" s="37">
        <v>15760</v>
      </c>
      <c r="D3156" s="38">
        <v>2011</v>
      </c>
    </row>
    <row r="3157" spans="1:4" x14ac:dyDescent="0.25">
      <c r="A3157" t="s">
        <v>18</v>
      </c>
      <c r="B3157" t="s">
        <v>52</v>
      </c>
      <c r="C3157" s="37">
        <v>793</v>
      </c>
      <c r="D3157" s="38">
        <v>2011</v>
      </c>
    </row>
    <row r="3158" spans="1:4" x14ac:dyDescent="0.25">
      <c r="A3158" t="s">
        <v>18</v>
      </c>
      <c r="B3158" t="s">
        <v>53</v>
      </c>
      <c r="C3158" s="37">
        <v>361</v>
      </c>
      <c r="D3158" s="38">
        <v>2011</v>
      </c>
    </row>
    <row r="3159" spans="1:4" x14ac:dyDescent="0.25">
      <c r="A3159" t="s">
        <v>18</v>
      </c>
      <c r="B3159" t="s">
        <v>54</v>
      </c>
      <c r="C3159" s="37">
        <v>9438</v>
      </c>
      <c r="D3159" s="38">
        <v>2011</v>
      </c>
    </row>
    <row r="3160" spans="1:4" x14ac:dyDescent="0.25">
      <c r="A3160" t="s">
        <v>18</v>
      </c>
      <c r="B3160" t="s">
        <v>55</v>
      </c>
      <c r="C3160" s="37">
        <v>3701</v>
      </c>
      <c r="D3160" s="38">
        <v>2011</v>
      </c>
    </row>
    <row r="3161" spans="1:4" x14ac:dyDescent="0.25">
      <c r="A3161" t="s">
        <v>18</v>
      </c>
      <c r="B3161" t="s">
        <v>56</v>
      </c>
      <c r="C3161" s="37">
        <v>1340</v>
      </c>
      <c r="D3161" s="38">
        <v>2011</v>
      </c>
    </row>
    <row r="3162" spans="1:4" x14ac:dyDescent="0.25">
      <c r="A3162" t="s">
        <v>18</v>
      </c>
      <c r="B3162" t="s">
        <v>57</v>
      </c>
      <c r="C3162" s="37">
        <v>2727</v>
      </c>
      <c r="D3162" s="38">
        <v>2011</v>
      </c>
    </row>
    <row r="3163" spans="1:4" x14ac:dyDescent="0.25">
      <c r="A3163" t="s">
        <v>18</v>
      </c>
      <c r="B3163" t="s">
        <v>58</v>
      </c>
      <c r="C3163" s="37">
        <v>504</v>
      </c>
      <c r="D3163" s="38">
        <v>2011</v>
      </c>
    </row>
    <row r="3164" spans="1:4" x14ac:dyDescent="0.25">
      <c r="A3164" t="s">
        <v>19</v>
      </c>
      <c r="B3164" t="s">
        <v>8</v>
      </c>
      <c r="C3164" s="37">
        <v>1268</v>
      </c>
      <c r="D3164" s="38">
        <v>2011</v>
      </c>
    </row>
    <row r="3165" spans="1:4" x14ac:dyDescent="0.25">
      <c r="A3165" t="s">
        <v>19</v>
      </c>
      <c r="B3165" t="s">
        <v>9</v>
      </c>
      <c r="C3165" s="37">
        <v>844</v>
      </c>
      <c r="D3165" s="38">
        <v>2011</v>
      </c>
    </row>
    <row r="3166" spans="1:4" x14ac:dyDescent="0.25">
      <c r="A3166" t="s">
        <v>19</v>
      </c>
      <c r="B3166" t="s">
        <v>10</v>
      </c>
      <c r="C3166" s="37">
        <v>2900</v>
      </c>
      <c r="D3166" s="38">
        <v>2011</v>
      </c>
    </row>
    <row r="3167" spans="1:4" x14ac:dyDescent="0.25">
      <c r="A3167" t="s">
        <v>19</v>
      </c>
      <c r="B3167" t="s">
        <v>11</v>
      </c>
      <c r="C3167" s="37">
        <v>242</v>
      </c>
      <c r="D3167" s="38">
        <v>2011</v>
      </c>
    </row>
    <row r="3168" spans="1:4" x14ac:dyDescent="0.25">
      <c r="A3168" t="s">
        <v>19</v>
      </c>
      <c r="B3168" t="s">
        <v>12</v>
      </c>
      <c r="C3168" s="37">
        <v>10173</v>
      </c>
      <c r="D3168" s="38">
        <v>2011</v>
      </c>
    </row>
    <row r="3169" spans="1:4" x14ac:dyDescent="0.25">
      <c r="A3169" t="s">
        <v>19</v>
      </c>
      <c r="B3169" t="s">
        <v>13</v>
      </c>
      <c r="C3169" s="37">
        <v>950</v>
      </c>
      <c r="D3169" s="38">
        <v>2011</v>
      </c>
    </row>
    <row r="3170" spans="1:4" x14ac:dyDescent="0.25">
      <c r="A3170" t="s">
        <v>19</v>
      </c>
      <c r="B3170" t="s">
        <v>14</v>
      </c>
      <c r="C3170" s="37">
        <v>731</v>
      </c>
      <c r="D3170" s="38">
        <v>2011</v>
      </c>
    </row>
    <row r="3171" spans="1:4" x14ac:dyDescent="0.25">
      <c r="A3171" t="s">
        <v>19</v>
      </c>
      <c r="B3171" t="s">
        <v>15</v>
      </c>
      <c r="C3171" s="37">
        <v>784</v>
      </c>
      <c r="D3171" s="38">
        <v>2011</v>
      </c>
    </row>
    <row r="3172" spans="1:4" x14ac:dyDescent="0.25">
      <c r="A3172" t="s">
        <v>19</v>
      </c>
      <c r="B3172" t="s">
        <v>16</v>
      </c>
      <c r="C3172" s="37">
        <v>222</v>
      </c>
      <c r="D3172" s="38">
        <v>2011</v>
      </c>
    </row>
    <row r="3173" spans="1:4" x14ac:dyDescent="0.25">
      <c r="A3173" t="s">
        <v>19</v>
      </c>
      <c r="B3173" t="s">
        <v>17</v>
      </c>
      <c r="C3173" s="37">
        <v>3160</v>
      </c>
      <c r="D3173" s="38">
        <v>2011</v>
      </c>
    </row>
    <row r="3174" spans="1:4" x14ac:dyDescent="0.25">
      <c r="A3174" t="s">
        <v>19</v>
      </c>
      <c r="B3174" t="s">
        <v>18</v>
      </c>
      <c r="C3174" s="37">
        <v>2519</v>
      </c>
      <c r="D3174" s="38">
        <v>2011</v>
      </c>
    </row>
    <row r="3175" spans="1:4" x14ac:dyDescent="0.25">
      <c r="A3175" t="s">
        <v>19</v>
      </c>
      <c r="B3175" t="s">
        <v>19</v>
      </c>
      <c r="C3175" s="37" t="s">
        <v>60</v>
      </c>
      <c r="D3175" s="38">
        <v>2011</v>
      </c>
    </row>
    <row r="3176" spans="1:4" x14ac:dyDescent="0.25">
      <c r="A3176" t="s">
        <v>19</v>
      </c>
      <c r="B3176" t="s">
        <v>20</v>
      </c>
      <c r="C3176" s="37">
        <v>112</v>
      </c>
      <c r="D3176" s="38">
        <v>2011</v>
      </c>
    </row>
    <row r="3177" spans="1:4" x14ac:dyDescent="0.25">
      <c r="A3177" t="s">
        <v>19</v>
      </c>
      <c r="B3177" t="s">
        <v>21</v>
      </c>
      <c r="C3177" s="37">
        <v>1884</v>
      </c>
      <c r="D3177" s="38">
        <v>2011</v>
      </c>
    </row>
    <row r="3178" spans="1:4" x14ac:dyDescent="0.25">
      <c r="A3178" t="s">
        <v>19</v>
      </c>
      <c r="B3178" t="s">
        <v>22</v>
      </c>
      <c r="C3178" s="37">
        <v>402</v>
      </c>
      <c r="D3178" s="38">
        <v>2011</v>
      </c>
    </row>
    <row r="3179" spans="1:4" x14ac:dyDescent="0.25">
      <c r="A3179" t="s">
        <v>19</v>
      </c>
      <c r="B3179" t="s">
        <v>23</v>
      </c>
      <c r="C3179" s="37">
        <v>478</v>
      </c>
      <c r="D3179" s="38">
        <v>2011</v>
      </c>
    </row>
    <row r="3180" spans="1:4" x14ac:dyDescent="0.25">
      <c r="A3180" t="s">
        <v>19</v>
      </c>
      <c r="B3180" t="s">
        <v>24</v>
      </c>
      <c r="C3180" s="37">
        <v>125</v>
      </c>
      <c r="D3180" s="38">
        <v>2011</v>
      </c>
    </row>
    <row r="3181" spans="1:4" x14ac:dyDescent="0.25">
      <c r="A3181" t="s">
        <v>19</v>
      </c>
      <c r="B3181" t="s">
        <v>25</v>
      </c>
      <c r="C3181" s="37">
        <v>18</v>
      </c>
      <c r="D3181" s="38">
        <v>2011</v>
      </c>
    </row>
    <row r="3182" spans="1:4" x14ac:dyDescent="0.25">
      <c r="A3182" t="s">
        <v>19</v>
      </c>
      <c r="B3182" t="s">
        <v>26</v>
      </c>
      <c r="C3182" s="37">
        <v>179</v>
      </c>
      <c r="D3182" s="38">
        <v>2011</v>
      </c>
    </row>
    <row r="3183" spans="1:4" x14ac:dyDescent="0.25">
      <c r="A3183" t="s">
        <v>19</v>
      </c>
      <c r="B3183" t="s">
        <v>27</v>
      </c>
      <c r="C3183" s="37">
        <v>106</v>
      </c>
      <c r="D3183" s="38">
        <v>2011</v>
      </c>
    </row>
    <row r="3184" spans="1:4" x14ac:dyDescent="0.25">
      <c r="A3184" t="s">
        <v>19</v>
      </c>
      <c r="B3184" t="s">
        <v>28</v>
      </c>
      <c r="C3184" s="37">
        <v>341</v>
      </c>
      <c r="D3184" s="38">
        <v>2011</v>
      </c>
    </row>
    <row r="3185" spans="1:4" x14ac:dyDescent="0.25">
      <c r="A3185" t="s">
        <v>19</v>
      </c>
      <c r="B3185" t="s">
        <v>29</v>
      </c>
      <c r="C3185" s="37">
        <v>92</v>
      </c>
      <c r="D3185" s="38">
        <v>2011</v>
      </c>
    </row>
    <row r="3186" spans="1:4" x14ac:dyDescent="0.25">
      <c r="A3186" t="s">
        <v>19</v>
      </c>
      <c r="B3186" t="s">
        <v>30</v>
      </c>
      <c r="C3186" s="37">
        <v>1303</v>
      </c>
      <c r="D3186" s="38">
        <v>2011</v>
      </c>
    </row>
    <row r="3187" spans="1:4" x14ac:dyDescent="0.25">
      <c r="A3187" t="s">
        <v>19</v>
      </c>
      <c r="B3187" t="s">
        <v>31</v>
      </c>
      <c r="C3187" s="37">
        <v>933</v>
      </c>
      <c r="D3187" s="38">
        <v>2011</v>
      </c>
    </row>
    <row r="3188" spans="1:4" x14ac:dyDescent="0.25">
      <c r="A3188" t="s">
        <v>19</v>
      </c>
      <c r="B3188" t="s">
        <v>32</v>
      </c>
      <c r="C3188" s="37">
        <v>371</v>
      </c>
      <c r="D3188" s="38">
        <v>2011</v>
      </c>
    </row>
    <row r="3189" spans="1:4" x14ac:dyDescent="0.25">
      <c r="A3189" t="s">
        <v>19</v>
      </c>
      <c r="B3189" t="s">
        <v>33</v>
      </c>
      <c r="C3189" s="37">
        <v>308</v>
      </c>
      <c r="D3189" s="38">
        <v>2011</v>
      </c>
    </row>
    <row r="3190" spans="1:4" x14ac:dyDescent="0.25">
      <c r="A3190" t="s">
        <v>19</v>
      </c>
      <c r="B3190" t="s">
        <v>34</v>
      </c>
      <c r="C3190" s="37">
        <v>85</v>
      </c>
      <c r="D3190" s="38">
        <v>2011</v>
      </c>
    </row>
    <row r="3191" spans="1:4" x14ac:dyDescent="0.25">
      <c r="A3191" t="s">
        <v>19</v>
      </c>
      <c r="B3191" t="s">
        <v>35</v>
      </c>
      <c r="C3191" s="37">
        <v>91</v>
      </c>
      <c r="D3191" s="38">
        <v>2011</v>
      </c>
    </row>
    <row r="3192" spans="1:4" x14ac:dyDescent="0.25">
      <c r="A3192" t="s">
        <v>19</v>
      </c>
      <c r="B3192" t="s">
        <v>36</v>
      </c>
      <c r="C3192" s="37">
        <v>1548</v>
      </c>
      <c r="D3192" s="38">
        <v>2011</v>
      </c>
    </row>
    <row r="3193" spans="1:4" x14ac:dyDescent="0.25">
      <c r="A3193" t="s">
        <v>19</v>
      </c>
      <c r="B3193" t="s">
        <v>37</v>
      </c>
      <c r="C3193" s="37">
        <v>107</v>
      </c>
      <c r="D3193" s="38">
        <v>2011</v>
      </c>
    </row>
    <row r="3194" spans="1:4" x14ac:dyDescent="0.25">
      <c r="A3194" t="s">
        <v>19</v>
      </c>
      <c r="B3194" t="s">
        <v>38</v>
      </c>
      <c r="C3194" s="37">
        <v>564</v>
      </c>
      <c r="D3194" s="38">
        <v>2011</v>
      </c>
    </row>
    <row r="3195" spans="1:4" x14ac:dyDescent="0.25">
      <c r="A3195" t="s">
        <v>19</v>
      </c>
      <c r="B3195" t="s">
        <v>39</v>
      </c>
      <c r="C3195" s="37">
        <v>354</v>
      </c>
      <c r="D3195" s="38">
        <v>2011</v>
      </c>
    </row>
    <row r="3196" spans="1:4" x14ac:dyDescent="0.25">
      <c r="A3196" t="s">
        <v>19</v>
      </c>
      <c r="B3196" t="s">
        <v>40</v>
      </c>
      <c r="C3196" s="37">
        <v>4246</v>
      </c>
      <c r="D3196" s="38">
        <v>2011</v>
      </c>
    </row>
    <row r="3197" spans="1:4" x14ac:dyDescent="0.25">
      <c r="A3197" t="s">
        <v>19</v>
      </c>
      <c r="B3197" t="s">
        <v>41</v>
      </c>
      <c r="C3197" s="37">
        <v>2307</v>
      </c>
      <c r="D3197" s="38">
        <v>2011</v>
      </c>
    </row>
    <row r="3198" spans="1:4" x14ac:dyDescent="0.25">
      <c r="A3198" t="s">
        <v>19</v>
      </c>
      <c r="B3198" t="s">
        <v>42</v>
      </c>
      <c r="C3198" s="37">
        <v>32</v>
      </c>
      <c r="D3198" s="38">
        <v>2011</v>
      </c>
    </row>
    <row r="3199" spans="1:4" x14ac:dyDescent="0.25">
      <c r="A3199" t="s">
        <v>19</v>
      </c>
      <c r="B3199" t="s">
        <v>43</v>
      </c>
      <c r="C3199" s="37">
        <v>970</v>
      </c>
      <c r="D3199" s="38">
        <v>2011</v>
      </c>
    </row>
    <row r="3200" spans="1:4" x14ac:dyDescent="0.25">
      <c r="A3200" t="s">
        <v>19</v>
      </c>
      <c r="B3200" t="s">
        <v>44</v>
      </c>
      <c r="C3200" s="37">
        <v>685</v>
      </c>
      <c r="D3200" s="38">
        <v>2011</v>
      </c>
    </row>
    <row r="3201" spans="1:4" x14ac:dyDescent="0.25">
      <c r="A3201" t="s">
        <v>19</v>
      </c>
      <c r="B3201" t="s">
        <v>45</v>
      </c>
      <c r="C3201" s="37">
        <v>2030</v>
      </c>
      <c r="D3201" s="38">
        <v>2011</v>
      </c>
    </row>
    <row r="3202" spans="1:4" x14ac:dyDescent="0.25">
      <c r="A3202" t="s">
        <v>19</v>
      </c>
      <c r="B3202" t="s">
        <v>46</v>
      </c>
      <c r="C3202" s="37">
        <v>870</v>
      </c>
      <c r="D3202" s="38">
        <v>2011</v>
      </c>
    </row>
    <row r="3203" spans="1:4" x14ac:dyDescent="0.25">
      <c r="A3203" t="s">
        <v>19</v>
      </c>
      <c r="B3203" t="s">
        <v>47</v>
      </c>
      <c r="C3203" s="37">
        <v>58</v>
      </c>
      <c r="D3203" s="38">
        <v>2011</v>
      </c>
    </row>
    <row r="3204" spans="1:4" x14ac:dyDescent="0.25">
      <c r="A3204" t="s">
        <v>19</v>
      </c>
      <c r="B3204" t="s">
        <v>48</v>
      </c>
      <c r="C3204" s="37">
        <v>1681</v>
      </c>
      <c r="D3204" s="38">
        <v>2011</v>
      </c>
    </row>
    <row r="3205" spans="1:4" x14ac:dyDescent="0.25">
      <c r="A3205" t="s">
        <v>19</v>
      </c>
      <c r="B3205" t="s">
        <v>49</v>
      </c>
      <c r="C3205" s="37">
        <v>0</v>
      </c>
      <c r="D3205" s="38">
        <v>2011</v>
      </c>
    </row>
    <row r="3206" spans="1:4" x14ac:dyDescent="0.25">
      <c r="A3206" t="s">
        <v>19</v>
      </c>
      <c r="B3206" t="s">
        <v>50</v>
      </c>
      <c r="C3206" s="37">
        <v>636</v>
      </c>
      <c r="D3206" s="38">
        <v>2011</v>
      </c>
    </row>
    <row r="3207" spans="1:4" x14ac:dyDescent="0.25">
      <c r="A3207" t="s">
        <v>19</v>
      </c>
      <c r="B3207" t="s">
        <v>51</v>
      </c>
      <c r="C3207" s="37">
        <v>3007</v>
      </c>
      <c r="D3207" s="38">
        <v>2011</v>
      </c>
    </row>
    <row r="3208" spans="1:4" x14ac:dyDescent="0.25">
      <c r="A3208" t="s">
        <v>19</v>
      </c>
      <c r="B3208" t="s">
        <v>52</v>
      </c>
      <c r="C3208" s="37">
        <v>1040</v>
      </c>
      <c r="D3208" s="38">
        <v>2011</v>
      </c>
    </row>
    <row r="3209" spans="1:4" x14ac:dyDescent="0.25">
      <c r="A3209" t="s">
        <v>19</v>
      </c>
      <c r="B3209" t="s">
        <v>53</v>
      </c>
      <c r="C3209" s="37">
        <v>0</v>
      </c>
      <c r="D3209" s="38">
        <v>2011</v>
      </c>
    </row>
    <row r="3210" spans="1:4" x14ac:dyDescent="0.25">
      <c r="A3210" t="s">
        <v>19</v>
      </c>
      <c r="B3210" t="s">
        <v>54</v>
      </c>
      <c r="C3210" s="37">
        <v>2523</v>
      </c>
      <c r="D3210" s="38">
        <v>2011</v>
      </c>
    </row>
    <row r="3211" spans="1:4" x14ac:dyDescent="0.25">
      <c r="A3211" t="s">
        <v>19</v>
      </c>
      <c r="B3211" t="s">
        <v>55</v>
      </c>
      <c r="C3211" s="37">
        <v>3790</v>
      </c>
      <c r="D3211" s="38">
        <v>2011</v>
      </c>
    </row>
    <row r="3212" spans="1:4" x14ac:dyDescent="0.25">
      <c r="A3212" t="s">
        <v>19</v>
      </c>
      <c r="B3212" t="s">
        <v>56</v>
      </c>
      <c r="C3212" s="37">
        <v>312</v>
      </c>
      <c r="D3212" s="38">
        <v>2011</v>
      </c>
    </row>
    <row r="3213" spans="1:4" x14ac:dyDescent="0.25">
      <c r="A3213" t="s">
        <v>19</v>
      </c>
      <c r="B3213" t="s">
        <v>57</v>
      </c>
      <c r="C3213" s="37">
        <v>147</v>
      </c>
      <c r="D3213" s="38">
        <v>2011</v>
      </c>
    </row>
    <row r="3214" spans="1:4" x14ac:dyDescent="0.25">
      <c r="A3214" t="s">
        <v>19</v>
      </c>
      <c r="B3214" t="s">
        <v>58</v>
      </c>
      <c r="C3214" s="37">
        <v>14</v>
      </c>
      <c r="D3214" s="38">
        <v>2011</v>
      </c>
    </row>
    <row r="3215" spans="1:4" x14ac:dyDescent="0.25">
      <c r="A3215" t="s">
        <v>20</v>
      </c>
      <c r="B3215" t="s">
        <v>8</v>
      </c>
      <c r="C3215" s="37">
        <v>263</v>
      </c>
      <c r="D3215" s="38">
        <v>2011</v>
      </c>
    </row>
    <row r="3216" spans="1:4" x14ac:dyDescent="0.25">
      <c r="A3216" t="s">
        <v>20</v>
      </c>
      <c r="B3216" t="s">
        <v>9</v>
      </c>
      <c r="C3216" s="37">
        <v>4510</v>
      </c>
      <c r="D3216" s="38">
        <v>2011</v>
      </c>
    </row>
    <row r="3217" spans="1:4" x14ac:dyDescent="0.25">
      <c r="A3217" t="s">
        <v>20</v>
      </c>
      <c r="B3217" t="s">
        <v>10</v>
      </c>
      <c r="C3217" s="37">
        <v>3543</v>
      </c>
      <c r="D3217" s="38">
        <v>2011</v>
      </c>
    </row>
    <row r="3218" spans="1:4" x14ac:dyDescent="0.25">
      <c r="A3218" t="s">
        <v>20</v>
      </c>
      <c r="B3218" t="s">
        <v>11</v>
      </c>
      <c r="C3218" s="37">
        <v>224</v>
      </c>
      <c r="D3218" s="38">
        <v>2011</v>
      </c>
    </row>
    <row r="3219" spans="1:4" x14ac:dyDescent="0.25">
      <c r="A3219" t="s">
        <v>20</v>
      </c>
      <c r="B3219" t="s">
        <v>12</v>
      </c>
      <c r="C3219" s="37">
        <v>9021</v>
      </c>
      <c r="D3219" s="38">
        <v>2011</v>
      </c>
    </row>
    <row r="3220" spans="1:4" x14ac:dyDescent="0.25">
      <c r="A3220" t="s">
        <v>20</v>
      </c>
      <c r="B3220" t="s">
        <v>13</v>
      </c>
      <c r="C3220" s="37">
        <v>1813</v>
      </c>
      <c r="D3220" s="38">
        <v>2011</v>
      </c>
    </row>
    <row r="3221" spans="1:4" x14ac:dyDescent="0.25">
      <c r="A3221" t="s">
        <v>20</v>
      </c>
      <c r="B3221" t="s">
        <v>14</v>
      </c>
      <c r="C3221" s="37">
        <v>0</v>
      </c>
      <c r="D3221" s="38">
        <v>2011</v>
      </c>
    </row>
    <row r="3222" spans="1:4" x14ac:dyDescent="0.25">
      <c r="A3222" t="s">
        <v>20</v>
      </c>
      <c r="B3222" t="s">
        <v>15</v>
      </c>
      <c r="C3222" s="37">
        <v>0</v>
      </c>
      <c r="D3222" s="38">
        <v>2011</v>
      </c>
    </row>
    <row r="3223" spans="1:4" x14ac:dyDescent="0.25">
      <c r="A3223" t="s">
        <v>20</v>
      </c>
      <c r="B3223" t="s">
        <v>16</v>
      </c>
      <c r="C3223" s="37">
        <v>0</v>
      </c>
      <c r="D3223" s="38">
        <v>2011</v>
      </c>
    </row>
    <row r="3224" spans="1:4" x14ac:dyDescent="0.25">
      <c r="A3224" t="s">
        <v>20</v>
      </c>
      <c r="B3224" t="s">
        <v>17</v>
      </c>
      <c r="C3224" s="37">
        <v>1733</v>
      </c>
      <c r="D3224" s="38">
        <v>2011</v>
      </c>
    </row>
    <row r="3225" spans="1:4" x14ac:dyDescent="0.25">
      <c r="A3225" t="s">
        <v>20</v>
      </c>
      <c r="B3225" t="s">
        <v>18</v>
      </c>
      <c r="C3225" s="37">
        <v>275</v>
      </c>
      <c r="D3225" s="38">
        <v>2011</v>
      </c>
    </row>
    <row r="3226" spans="1:4" x14ac:dyDescent="0.25">
      <c r="A3226" t="s">
        <v>20</v>
      </c>
      <c r="B3226" t="s">
        <v>19</v>
      </c>
      <c r="C3226" s="37">
        <v>254</v>
      </c>
      <c r="D3226" s="38">
        <v>2011</v>
      </c>
    </row>
    <row r="3227" spans="1:4" x14ac:dyDescent="0.25">
      <c r="A3227" t="s">
        <v>20</v>
      </c>
      <c r="B3227" t="s">
        <v>20</v>
      </c>
      <c r="C3227" s="37" t="s">
        <v>60</v>
      </c>
      <c r="D3227" s="38">
        <v>2011</v>
      </c>
    </row>
    <row r="3228" spans="1:4" x14ac:dyDescent="0.25">
      <c r="A3228" t="s">
        <v>20</v>
      </c>
      <c r="B3228" t="s">
        <v>21</v>
      </c>
      <c r="C3228" s="37">
        <v>390</v>
      </c>
      <c r="D3228" s="38">
        <v>2011</v>
      </c>
    </row>
    <row r="3229" spans="1:4" x14ac:dyDescent="0.25">
      <c r="A3229" t="s">
        <v>20</v>
      </c>
      <c r="B3229" t="s">
        <v>22</v>
      </c>
      <c r="C3229" s="37">
        <v>296</v>
      </c>
      <c r="D3229" s="38">
        <v>2011</v>
      </c>
    </row>
    <row r="3230" spans="1:4" x14ac:dyDescent="0.25">
      <c r="A3230" t="s">
        <v>20</v>
      </c>
      <c r="B3230" t="s">
        <v>23</v>
      </c>
      <c r="C3230" s="37">
        <v>318</v>
      </c>
      <c r="D3230" s="38">
        <v>2011</v>
      </c>
    </row>
    <row r="3231" spans="1:4" x14ac:dyDescent="0.25">
      <c r="A3231" t="s">
        <v>20</v>
      </c>
      <c r="B3231" t="s">
        <v>24</v>
      </c>
      <c r="C3231" s="37">
        <v>479</v>
      </c>
      <c r="D3231" s="38">
        <v>2011</v>
      </c>
    </row>
    <row r="3232" spans="1:4" x14ac:dyDescent="0.25">
      <c r="A3232" t="s">
        <v>20</v>
      </c>
      <c r="B3232" t="s">
        <v>25</v>
      </c>
      <c r="C3232" s="37">
        <v>120</v>
      </c>
      <c r="D3232" s="38">
        <v>2011</v>
      </c>
    </row>
    <row r="3233" spans="1:4" x14ac:dyDescent="0.25">
      <c r="A3233" t="s">
        <v>20</v>
      </c>
      <c r="B3233" t="s">
        <v>26</v>
      </c>
      <c r="C3233" s="37">
        <v>51</v>
      </c>
      <c r="D3233" s="38">
        <v>2011</v>
      </c>
    </row>
    <row r="3234" spans="1:4" x14ac:dyDescent="0.25">
      <c r="A3234" t="s">
        <v>20</v>
      </c>
      <c r="B3234" t="s">
        <v>27</v>
      </c>
      <c r="C3234" s="37">
        <v>0</v>
      </c>
      <c r="D3234" s="38">
        <v>2011</v>
      </c>
    </row>
    <row r="3235" spans="1:4" x14ac:dyDescent="0.25">
      <c r="A3235" t="s">
        <v>20</v>
      </c>
      <c r="B3235" t="s">
        <v>28</v>
      </c>
      <c r="C3235" s="37">
        <v>0</v>
      </c>
      <c r="D3235" s="38">
        <v>2011</v>
      </c>
    </row>
    <row r="3236" spans="1:4" x14ac:dyDescent="0.25">
      <c r="A3236" t="s">
        <v>20</v>
      </c>
      <c r="B3236" t="s">
        <v>29</v>
      </c>
      <c r="C3236" s="37">
        <v>396</v>
      </c>
      <c r="D3236" s="38">
        <v>2011</v>
      </c>
    </row>
    <row r="3237" spans="1:4" x14ac:dyDescent="0.25">
      <c r="A3237" t="s">
        <v>20</v>
      </c>
      <c r="B3237" t="s">
        <v>30</v>
      </c>
      <c r="C3237" s="37">
        <v>615</v>
      </c>
      <c r="D3237" s="38">
        <v>2011</v>
      </c>
    </row>
    <row r="3238" spans="1:4" x14ac:dyDescent="0.25">
      <c r="A3238" t="s">
        <v>20</v>
      </c>
      <c r="B3238" t="s">
        <v>31</v>
      </c>
      <c r="C3238" s="37">
        <v>566</v>
      </c>
      <c r="D3238" s="38">
        <v>2011</v>
      </c>
    </row>
    <row r="3239" spans="1:4" x14ac:dyDescent="0.25">
      <c r="A3239" t="s">
        <v>20</v>
      </c>
      <c r="B3239" t="s">
        <v>32</v>
      </c>
      <c r="C3239" s="37">
        <v>62</v>
      </c>
      <c r="D3239" s="38">
        <v>2011</v>
      </c>
    </row>
    <row r="3240" spans="1:4" x14ac:dyDescent="0.25">
      <c r="A3240" t="s">
        <v>20</v>
      </c>
      <c r="B3240" t="s">
        <v>33</v>
      </c>
      <c r="C3240" s="37">
        <v>384</v>
      </c>
      <c r="D3240" s="38">
        <v>2011</v>
      </c>
    </row>
    <row r="3241" spans="1:4" x14ac:dyDescent="0.25">
      <c r="A3241" t="s">
        <v>20</v>
      </c>
      <c r="B3241" t="s">
        <v>34</v>
      </c>
      <c r="C3241" s="37">
        <v>1602</v>
      </c>
      <c r="D3241" s="38">
        <v>2011</v>
      </c>
    </row>
    <row r="3242" spans="1:4" x14ac:dyDescent="0.25">
      <c r="A3242" t="s">
        <v>20</v>
      </c>
      <c r="B3242" t="s">
        <v>35</v>
      </c>
      <c r="C3242" s="37">
        <v>439</v>
      </c>
      <c r="D3242" s="38">
        <v>2011</v>
      </c>
    </row>
    <row r="3243" spans="1:4" x14ac:dyDescent="0.25">
      <c r="A3243" t="s">
        <v>20</v>
      </c>
      <c r="B3243" t="s">
        <v>36</v>
      </c>
      <c r="C3243" s="37">
        <v>3581</v>
      </c>
      <c r="D3243" s="38">
        <v>2011</v>
      </c>
    </row>
    <row r="3244" spans="1:4" x14ac:dyDescent="0.25">
      <c r="A3244" t="s">
        <v>20</v>
      </c>
      <c r="B3244" t="s">
        <v>37</v>
      </c>
      <c r="C3244" s="37">
        <v>129</v>
      </c>
      <c r="D3244" s="38">
        <v>2011</v>
      </c>
    </row>
    <row r="3245" spans="1:4" x14ac:dyDescent="0.25">
      <c r="A3245" t="s">
        <v>20</v>
      </c>
      <c r="B3245" t="s">
        <v>38</v>
      </c>
      <c r="C3245" s="37">
        <v>84</v>
      </c>
      <c r="D3245" s="38">
        <v>2011</v>
      </c>
    </row>
    <row r="3246" spans="1:4" x14ac:dyDescent="0.25">
      <c r="A3246" t="s">
        <v>20</v>
      </c>
      <c r="B3246" t="s">
        <v>39</v>
      </c>
      <c r="C3246" s="37">
        <v>141</v>
      </c>
      <c r="D3246" s="38">
        <v>2011</v>
      </c>
    </row>
    <row r="3247" spans="1:4" x14ac:dyDescent="0.25">
      <c r="A3247" t="s">
        <v>20</v>
      </c>
      <c r="B3247" t="s">
        <v>40</v>
      </c>
      <c r="C3247" s="37">
        <v>419</v>
      </c>
      <c r="D3247" s="38">
        <v>2011</v>
      </c>
    </row>
    <row r="3248" spans="1:4" x14ac:dyDescent="0.25">
      <c r="A3248" t="s">
        <v>20</v>
      </c>
      <c r="B3248" t="s">
        <v>41</v>
      </c>
      <c r="C3248" s="37">
        <v>263</v>
      </c>
      <c r="D3248" s="38">
        <v>2011</v>
      </c>
    </row>
    <row r="3249" spans="1:4" x14ac:dyDescent="0.25">
      <c r="A3249" t="s">
        <v>20</v>
      </c>
      <c r="B3249" t="s">
        <v>42</v>
      </c>
      <c r="C3249" s="37">
        <v>1201</v>
      </c>
      <c r="D3249" s="38">
        <v>2011</v>
      </c>
    </row>
    <row r="3250" spans="1:4" x14ac:dyDescent="0.25">
      <c r="A3250" t="s">
        <v>20</v>
      </c>
      <c r="B3250" t="s">
        <v>43</v>
      </c>
      <c r="C3250" s="37">
        <v>260</v>
      </c>
      <c r="D3250" s="38">
        <v>2011</v>
      </c>
    </row>
    <row r="3251" spans="1:4" x14ac:dyDescent="0.25">
      <c r="A3251" t="s">
        <v>20</v>
      </c>
      <c r="B3251" t="s">
        <v>44</v>
      </c>
      <c r="C3251" s="37">
        <v>288</v>
      </c>
      <c r="D3251" s="38">
        <v>2011</v>
      </c>
    </row>
    <row r="3252" spans="1:4" x14ac:dyDescent="0.25">
      <c r="A3252" t="s">
        <v>20</v>
      </c>
      <c r="B3252" t="s">
        <v>45</v>
      </c>
      <c r="C3252" s="37">
        <v>7170</v>
      </c>
      <c r="D3252" s="38">
        <v>2011</v>
      </c>
    </row>
    <row r="3253" spans="1:4" x14ac:dyDescent="0.25">
      <c r="A3253" t="s">
        <v>20</v>
      </c>
      <c r="B3253" t="s">
        <v>46</v>
      </c>
      <c r="C3253" s="37">
        <v>343</v>
      </c>
      <c r="D3253" s="38">
        <v>2011</v>
      </c>
    </row>
    <row r="3254" spans="1:4" x14ac:dyDescent="0.25">
      <c r="A3254" t="s">
        <v>20</v>
      </c>
      <c r="B3254" t="s">
        <v>47</v>
      </c>
      <c r="C3254" s="37">
        <v>0</v>
      </c>
      <c r="D3254" s="38">
        <v>2011</v>
      </c>
    </row>
    <row r="3255" spans="1:4" x14ac:dyDescent="0.25">
      <c r="A3255" t="s">
        <v>20</v>
      </c>
      <c r="B3255" t="s">
        <v>48</v>
      </c>
      <c r="C3255" s="37">
        <v>55</v>
      </c>
      <c r="D3255" s="38">
        <v>2011</v>
      </c>
    </row>
    <row r="3256" spans="1:4" x14ac:dyDescent="0.25">
      <c r="A3256" t="s">
        <v>20</v>
      </c>
      <c r="B3256" t="s">
        <v>49</v>
      </c>
      <c r="C3256" s="37">
        <v>842</v>
      </c>
      <c r="D3256" s="38">
        <v>2011</v>
      </c>
    </row>
    <row r="3257" spans="1:4" x14ac:dyDescent="0.25">
      <c r="A3257" t="s">
        <v>20</v>
      </c>
      <c r="B3257" t="s">
        <v>50</v>
      </c>
      <c r="C3257" s="37">
        <v>296</v>
      </c>
      <c r="D3257" s="38">
        <v>2011</v>
      </c>
    </row>
    <row r="3258" spans="1:4" x14ac:dyDescent="0.25">
      <c r="A3258" t="s">
        <v>20</v>
      </c>
      <c r="B3258" t="s">
        <v>51</v>
      </c>
      <c r="C3258" s="37">
        <v>1303</v>
      </c>
      <c r="D3258" s="38">
        <v>2011</v>
      </c>
    </row>
    <row r="3259" spans="1:4" x14ac:dyDescent="0.25">
      <c r="A3259" t="s">
        <v>20</v>
      </c>
      <c r="B3259" t="s">
        <v>52</v>
      </c>
      <c r="C3259" s="37">
        <v>6059</v>
      </c>
      <c r="D3259" s="38">
        <v>2011</v>
      </c>
    </row>
    <row r="3260" spans="1:4" x14ac:dyDescent="0.25">
      <c r="A3260" t="s">
        <v>20</v>
      </c>
      <c r="B3260" t="s">
        <v>53</v>
      </c>
      <c r="C3260" s="37">
        <v>0</v>
      </c>
      <c r="D3260" s="38">
        <v>2011</v>
      </c>
    </row>
    <row r="3261" spans="1:4" x14ac:dyDescent="0.25">
      <c r="A3261" t="s">
        <v>20</v>
      </c>
      <c r="B3261" t="s">
        <v>54</v>
      </c>
      <c r="C3261" s="37">
        <v>905</v>
      </c>
      <c r="D3261" s="38">
        <v>2011</v>
      </c>
    </row>
    <row r="3262" spans="1:4" x14ac:dyDescent="0.25">
      <c r="A3262" t="s">
        <v>20</v>
      </c>
      <c r="B3262" t="s">
        <v>55</v>
      </c>
      <c r="C3262" s="37">
        <v>8991</v>
      </c>
      <c r="D3262" s="38">
        <v>2011</v>
      </c>
    </row>
    <row r="3263" spans="1:4" x14ac:dyDescent="0.25">
      <c r="A3263" t="s">
        <v>20</v>
      </c>
      <c r="B3263" t="s">
        <v>56</v>
      </c>
      <c r="C3263" s="37">
        <v>0</v>
      </c>
      <c r="D3263" s="38">
        <v>2011</v>
      </c>
    </row>
    <row r="3264" spans="1:4" x14ac:dyDescent="0.25">
      <c r="A3264" t="s">
        <v>20</v>
      </c>
      <c r="B3264" t="s">
        <v>57</v>
      </c>
      <c r="C3264" s="37">
        <v>165</v>
      </c>
      <c r="D3264" s="38">
        <v>2011</v>
      </c>
    </row>
    <row r="3265" spans="1:4" x14ac:dyDescent="0.25">
      <c r="A3265" t="s">
        <v>20</v>
      </c>
      <c r="B3265" t="s">
        <v>58</v>
      </c>
      <c r="C3265" s="37">
        <v>487</v>
      </c>
      <c r="D3265" s="38">
        <v>2011</v>
      </c>
    </row>
    <row r="3266" spans="1:4" x14ac:dyDescent="0.25">
      <c r="A3266" t="s">
        <v>21</v>
      </c>
      <c r="B3266" t="s">
        <v>8</v>
      </c>
      <c r="C3266" s="37">
        <v>2823</v>
      </c>
      <c r="D3266" s="38">
        <v>2011</v>
      </c>
    </row>
    <row r="3267" spans="1:4" x14ac:dyDescent="0.25">
      <c r="A3267" t="s">
        <v>21</v>
      </c>
      <c r="B3267" t="s">
        <v>9</v>
      </c>
      <c r="C3267" s="37">
        <v>4119</v>
      </c>
      <c r="D3267" s="38">
        <v>2011</v>
      </c>
    </row>
    <row r="3268" spans="1:4" x14ac:dyDescent="0.25">
      <c r="A3268" t="s">
        <v>21</v>
      </c>
      <c r="B3268" t="s">
        <v>10</v>
      </c>
      <c r="C3268" s="37">
        <v>7657</v>
      </c>
      <c r="D3268" s="38">
        <v>2011</v>
      </c>
    </row>
    <row r="3269" spans="1:4" x14ac:dyDescent="0.25">
      <c r="A3269" t="s">
        <v>21</v>
      </c>
      <c r="B3269" t="s">
        <v>11</v>
      </c>
      <c r="C3269" s="37">
        <v>3185</v>
      </c>
      <c r="D3269" s="38">
        <v>2011</v>
      </c>
    </row>
    <row r="3270" spans="1:4" x14ac:dyDescent="0.25">
      <c r="A3270" t="s">
        <v>21</v>
      </c>
      <c r="B3270" t="s">
        <v>12</v>
      </c>
      <c r="C3270" s="37">
        <v>13930</v>
      </c>
      <c r="D3270" s="38">
        <v>2011</v>
      </c>
    </row>
    <row r="3271" spans="1:4" x14ac:dyDescent="0.25">
      <c r="A3271" t="s">
        <v>21</v>
      </c>
      <c r="B3271" t="s">
        <v>13</v>
      </c>
      <c r="C3271" s="37">
        <v>3271</v>
      </c>
      <c r="D3271" s="38">
        <v>2011</v>
      </c>
    </row>
    <row r="3272" spans="1:4" x14ac:dyDescent="0.25">
      <c r="A3272" t="s">
        <v>21</v>
      </c>
      <c r="B3272" t="s">
        <v>14</v>
      </c>
      <c r="C3272" s="37">
        <v>1819</v>
      </c>
      <c r="D3272" s="38">
        <v>2011</v>
      </c>
    </row>
    <row r="3273" spans="1:4" x14ac:dyDescent="0.25">
      <c r="A3273" t="s">
        <v>21</v>
      </c>
      <c r="B3273" t="s">
        <v>15</v>
      </c>
      <c r="C3273" s="37">
        <v>277</v>
      </c>
      <c r="D3273" s="38">
        <v>2011</v>
      </c>
    </row>
    <row r="3274" spans="1:4" x14ac:dyDescent="0.25">
      <c r="A3274" t="s">
        <v>21</v>
      </c>
      <c r="B3274" t="s">
        <v>16</v>
      </c>
      <c r="C3274" s="37">
        <v>1440</v>
      </c>
      <c r="D3274" s="38">
        <v>2011</v>
      </c>
    </row>
    <row r="3275" spans="1:4" x14ac:dyDescent="0.25">
      <c r="A3275" t="s">
        <v>21</v>
      </c>
      <c r="B3275" t="s">
        <v>17</v>
      </c>
      <c r="C3275" s="37">
        <v>17548</v>
      </c>
      <c r="D3275" s="38">
        <v>2011</v>
      </c>
    </row>
    <row r="3276" spans="1:4" x14ac:dyDescent="0.25">
      <c r="A3276" t="s">
        <v>21</v>
      </c>
      <c r="B3276" t="s">
        <v>18</v>
      </c>
      <c r="C3276" s="37">
        <v>6042</v>
      </c>
      <c r="D3276" s="38">
        <v>2011</v>
      </c>
    </row>
    <row r="3277" spans="1:4" x14ac:dyDescent="0.25">
      <c r="A3277" t="s">
        <v>21</v>
      </c>
      <c r="B3277" t="s">
        <v>19</v>
      </c>
      <c r="C3277" s="37">
        <v>1269</v>
      </c>
      <c r="D3277" s="38">
        <v>2011</v>
      </c>
    </row>
    <row r="3278" spans="1:4" x14ac:dyDescent="0.25">
      <c r="A3278" t="s">
        <v>21</v>
      </c>
      <c r="B3278" t="s">
        <v>20</v>
      </c>
      <c r="C3278" s="37">
        <v>393</v>
      </c>
      <c r="D3278" s="38">
        <v>2011</v>
      </c>
    </row>
    <row r="3279" spans="1:4" x14ac:dyDescent="0.25">
      <c r="A3279" t="s">
        <v>21</v>
      </c>
      <c r="B3279" t="s">
        <v>21</v>
      </c>
      <c r="C3279" s="37" t="s">
        <v>60</v>
      </c>
      <c r="D3279" s="38">
        <v>2011</v>
      </c>
    </row>
    <row r="3280" spans="1:4" x14ac:dyDescent="0.25">
      <c r="A3280" t="s">
        <v>21</v>
      </c>
      <c r="B3280" t="s">
        <v>22</v>
      </c>
      <c r="C3280" s="37">
        <v>23491</v>
      </c>
      <c r="D3280" s="38">
        <v>2011</v>
      </c>
    </row>
    <row r="3281" spans="1:4" x14ac:dyDescent="0.25">
      <c r="A3281" t="s">
        <v>21</v>
      </c>
      <c r="B3281" t="s">
        <v>23</v>
      </c>
      <c r="C3281" s="37">
        <v>8420</v>
      </c>
      <c r="D3281" s="38">
        <v>2011</v>
      </c>
    </row>
    <row r="3282" spans="1:4" x14ac:dyDescent="0.25">
      <c r="A3282" t="s">
        <v>21</v>
      </c>
      <c r="B3282" t="s">
        <v>24</v>
      </c>
      <c r="C3282" s="37">
        <v>2533</v>
      </c>
      <c r="D3282" s="38">
        <v>2011</v>
      </c>
    </row>
    <row r="3283" spans="1:4" x14ac:dyDescent="0.25">
      <c r="A3283" t="s">
        <v>21</v>
      </c>
      <c r="B3283" t="s">
        <v>25</v>
      </c>
      <c r="C3283" s="37">
        <v>5569</v>
      </c>
      <c r="D3283" s="38">
        <v>2011</v>
      </c>
    </row>
    <row r="3284" spans="1:4" x14ac:dyDescent="0.25">
      <c r="A3284" t="s">
        <v>21</v>
      </c>
      <c r="B3284" t="s">
        <v>26</v>
      </c>
      <c r="C3284" s="37">
        <v>1315</v>
      </c>
      <c r="D3284" s="38">
        <v>2011</v>
      </c>
    </row>
    <row r="3285" spans="1:4" x14ac:dyDescent="0.25">
      <c r="A3285" t="s">
        <v>21</v>
      </c>
      <c r="B3285" t="s">
        <v>27</v>
      </c>
      <c r="C3285" s="37">
        <v>693</v>
      </c>
      <c r="D3285" s="38">
        <v>2011</v>
      </c>
    </row>
    <row r="3286" spans="1:4" x14ac:dyDescent="0.25">
      <c r="A3286" t="s">
        <v>21</v>
      </c>
      <c r="B3286" t="s">
        <v>28</v>
      </c>
      <c r="C3286" s="37">
        <v>2565</v>
      </c>
      <c r="D3286" s="38">
        <v>2011</v>
      </c>
    </row>
    <row r="3287" spans="1:4" x14ac:dyDescent="0.25">
      <c r="A3287" t="s">
        <v>21</v>
      </c>
      <c r="B3287" t="s">
        <v>29</v>
      </c>
      <c r="C3287" s="37">
        <v>3507</v>
      </c>
      <c r="D3287" s="38">
        <v>2011</v>
      </c>
    </row>
    <row r="3288" spans="1:4" x14ac:dyDescent="0.25">
      <c r="A3288" t="s">
        <v>21</v>
      </c>
      <c r="B3288" t="s">
        <v>30</v>
      </c>
      <c r="C3288" s="37">
        <v>10274</v>
      </c>
      <c r="D3288" s="38">
        <v>2011</v>
      </c>
    </row>
    <row r="3289" spans="1:4" x14ac:dyDescent="0.25">
      <c r="A3289" t="s">
        <v>21</v>
      </c>
      <c r="B3289" t="s">
        <v>31</v>
      </c>
      <c r="C3289" s="37">
        <v>4496</v>
      </c>
      <c r="D3289" s="38">
        <v>2011</v>
      </c>
    </row>
    <row r="3290" spans="1:4" x14ac:dyDescent="0.25">
      <c r="A3290" t="s">
        <v>21</v>
      </c>
      <c r="B3290" t="s">
        <v>32</v>
      </c>
      <c r="C3290" s="37">
        <v>1521</v>
      </c>
      <c r="D3290" s="38">
        <v>2011</v>
      </c>
    </row>
    <row r="3291" spans="1:4" x14ac:dyDescent="0.25">
      <c r="A3291" t="s">
        <v>21</v>
      </c>
      <c r="B3291" t="s">
        <v>33</v>
      </c>
      <c r="C3291" s="37">
        <v>13889</v>
      </c>
      <c r="D3291" s="38">
        <v>2011</v>
      </c>
    </row>
    <row r="3292" spans="1:4" x14ac:dyDescent="0.25">
      <c r="A3292" t="s">
        <v>21</v>
      </c>
      <c r="B3292" t="s">
        <v>34</v>
      </c>
      <c r="C3292" s="37">
        <v>304</v>
      </c>
      <c r="D3292" s="38">
        <v>2011</v>
      </c>
    </row>
    <row r="3293" spans="1:4" x14ac:dyDescent="0.25">
      <c r="A3293" t="s">
        <v>21</v>
      </c>
      <c r="B3293" t="s">
        <v>35</v>
      </c>
      <c r="C3293" s="37">
        <v>827</v>
      </c>
      <c r="D3293" s="38">
        <v>2011</v>
      </c>
    </row>
    <row r="3294" spans="1:4" x14ac:dyDescent="0.25">
      <c r="A3294" t="s">
        <v>21</v>
      </c>
      <c r="B3294" t="s">
        <v>36</v>
      </c>
      <c r="C3294" s="37">
        <v>2454</v>
      </c>
      <c r="D3294" s="38">
        <v>2011</v>
      </c>
    </row>
    <row r="3295" spans="1:4" x14ac:dyDescent="0.25">
      <c r="A3295" t="s">
        <v>21</v>
      </c>
      <c r="B3295" t="s">
        <v>37</v>
      </c>
      <c r="C3295" s="37">
        <v>590</v>
      </c>
      <c r="D3295" s="38">
        <v>2011</v>
      </c>
    </row>
    <row r="3296" spans="1:4" x14ac:dyDescent="0.25">
      <c r="A3296" t="s">
        <v>21</v>
      </c>
      <c r="B3296" t="s">
        <v>38</v>
      </c>
      <c r="C3296" s="37">
        <v>3009</v>
      </c>
      <c r="D3296" s="38">
        <v>2011</v>
      </c>
    </row>
    <row r="3297" spans="1:4" x14ac:dyDescent="0.25">
      <c r="A3297" t="s">
        <v>21</v>
      </c>
      <c r="B3297" t="s">
        <v>39</v>
      </c>
      <c r="C3297" s="37">
        <v>1573</v>
      </c>
      <c r="D3297" s="38">
        <v>2011</v>
      </c>
    </row>
    <row r="3298" spans="1:4" x14ac:dyDescent="0.25">
      <c r="A3298" t="s">
        <v>21</v>
      </c>
      <c r="B3298" t="s">
        <v>40</v>
      </c>
      <c r="C3298" s="37">
        <v>6412</v>
      </c>
      <c r="D3298" s="38">
        <v>2011</v>
      </c>
    </row>
    <row r="3299" spans="1:4" x14ac:dyDescent="0.25">
      <c r="A3299" t="s">
        <v>21</v>
      </c>
      <c r="B3299" t="s">
        <v>41</v>
      </c>
      <c r="C3299" s="37">
        <v>4057</v>
      </c>
      <c r="D3299" s="38">
        <v>2011</v>
      </c>
    </row>
    <row r="3300" spans="1:4" x14ac:dyDescent="0.25">
      <c r="A3300" t="s">
        <v>21</v>
      </c>
      <c r="B3300" t="s">
        <v>42</v>
      </c>
      <c r="C3300" s="37">
        <v>105</v>
      </c>
      <c r="D3300" s="38">
        <v>2011</v>
      </c>
    </row>
    <row r="3301" spans="1:4" x14ac:dyDescent="0.25">
      <c r="A3301" t="s">
        <v>21</v>
      </c>
      <c r="B3301" t="s">
        <v>43</v>
      </c>
      <c r="C3301" s="37">
        <v>8384</v>
      </c>
      <c r="D3301" s="38">
        <v>2011</v>
      </c>
    </row>
    <row r="3302" spans="1:4" x14ac:dyDescent="0.25">
      <c r="A3302" t="s">
        <v>21</v>
      </c>
      <c r="B3302" t="s">
        <v>44</v>
      </c>
      <c r="C3302" s="37">
        <v>1002</v>
      </c>
      <c r="D3302" s="38">
        <v>2011</v>
      </c>
    </row>
    <row r="3303" spans="1:4" x14ac:dyDescent="0.25">
      <c r="A3303" t="s">
        <v>21</v>
      </c>
      <c r="B3303" t="s">
        <v>45</v>
      </c>
      <c r="C3303" s="37">
        <v>792</v>
      </c>
      <c r="D3303" s="38">
        <v>2011</v>
      </c>
    </row>
    <row r="3304" spans="1:4" x14ac:dyDescent="0.25">
      <c r="A3304" t="s">
        <v>21</v>
      </c>
      <c r="B3304" t="s">
        <v>46</v>
      </c>
      <c r="C3304" s="37">
        <v>3012</v>
      </c>
      <c r="D3304" s="38">
        <v>2011</v>
      </c>
    </row>
    <row r="3305" spans="1:4" x14ac:dyDescent="0.25">
      <c r="A3305" t="s">
        <v>21</v>
      </c>
      <c r="B3305" t="s">
        <v>47</v>
      </c>
      <c r="C3305" s="37">
        <v>278</v>
      </c>
      <c r="D3305" s="38">
        <v>2011</v>
      </c>
    </row>
    <row r="3306" spans="1:4" x14ac:dyDescent="0.25">
      <c r="A3306" t="s">
        <v>21</v>
      </c>
      <c r="B3306" t="s">
        <v>48</v>
      </c>
      <c r="C3306" s="37">
        <v>1582</v>
      </c>
      <c r="D3306" s="38">
        <v>2011</v>
      </c>
    </row>
    <row r="3307" spans="1:4" x14ac:dyDescent="0.25">
      <c r="A3307" t="s">
        <v>21</v>
      </c>
      <c r="B3307" t="s">
        <v>49</v>
      </c>
      <c r="C3307" s="37">
        <v>1318</v>
      </c>
      <c r="D3307" s="38">
        <v>2011</v>
      </c>
    </row>
    <row r="3308" spans="1:4" x14ac:dyDescent="0.25">
      <c r="A3308" t="s">
        <v>21</v>
      </c>
      <c r="B3308" t="s">
        <v>50</v>
      </c>
      <c r="C3308" s="37">
        <v>3223</v>
      </c>
      <c r="D3308" s="38">
        <v>2011</v>
      </c>
    </row>
    <row r="3309" spans="1:4" x14ac:dyDescent="0.25">
      <c r="A3309" t="s">
        <v>21</v>
      </c>
      <c r="B3309" t="s">
        <v>51</v>
      </c>
      <c r="C3309" s="37">
        <v>11011</v>
      </c>
      <c r="D3309" s="38">
        <v>2011</v>
      </c>
    </row>
    <row r="3310" spans="1:4" x14ac:dyDescent="0.25">
      <c r="A3310" t="s">
        <v>21</v>
      </c>
      <c r="B3310" t="s">
        <v>52</v>
      </c>
      <c r="C3310" s="37">
        <v>951</v>
      </c>
      <c r="D3310" s="38">
        <v>2011</v>
      </c>
    </row>
    <row r="3311" spans="1:4" x14ac:dyDescent="0.25">
      <c r="A3311" t="s">
        <v>21</v>
      </c>
      <c r="B3311" t="s">
        <v>53</v>
      </c>
      <c r="C3311" s="37">
        <v>49</v>
      </c>
      <c r="D3311" s="38">
        <v>2011</v>
      </c>
    </row>
    <row r="3312" spans="1:4" x14ac:dyDescent="0.25">
      <c r="A3312" t="s">
        <v>21</v>
      </c>
      <c r="B3312" t="s">
        <v>54</v>
      </c>
      <c r="C3312" s="37">
        <v>5233</v>
      </c>
      <c r="D3312" s="38">
        <v>2011</v>
      </c>
    </row>
    <row r="3313" spans="1:4" x14ac:dyDescent="0.25">
      <c r="A3313" t="s">
        <v>21</v>
      </c>
      <c r="B3313" t="s">
        <v>55</v>
      </c>
      <c r="C3313" s="37">
        <v>3075</v>
      </c>
      <c r="D3313" s="38">
        <v>2011</v>
      </c>
    </row>
    <row r="3314" spans="1:4" x14ac:dyDescent="0.25">
      <c r="A3314" t="s">
        <v>21</v>
      </c>
      <c r="B3314" t="s">
        <v>56</v>
      </c>
      <c r="C3314" s="37">
        <v>352</v>
      </c>
      <c r="D3314" s="38">
        <v>2011</v>
      </c>
    </row>
    <row r="3315" spans="1:4" x14ac:dyDescent="0.25">
      <c r="A3315" t="s">
        <v>21</v>
      </c>
      <c r="B3315" t="s">
        <v>57</v>
      </c>
      <c r="C3315" s="37">
        <v>14507</v>
      </c>
      <c r="D3315" s="38">
        <v>2011</v>
      </c>
    </row>
    <row r="3316" spans="1:4" x14ac:dyDescent="0.25">
      <c r="A3316" t="s">
        <v>21</v>
      </c>
      <c r="B3316" t="s">
        <v>58</v>
      </c>
      <c r="C3316" s="37">
        <v>58</v>
      </c>
      <c r="D3316" s="38">
        <v>2011</v>
      </c>
    </row>
    <row r="3317" spans="1:4" x14ac:dyDescent="0.25">
      <c r="A3317" t="s">
        <v>22</v>
      </c>
      <c r="B3317" t="s">
        <v>8</v>
      </c>
      <c r="C3317" s="37">
        <v>1562</v>
      </c>
      <c r="D3317" s="38">
        <v>2011</v>
      </c>
    </row>
    <row r="3318" spans="1:4" x14ac:dyDescent="0.25">
      <c r="A3318" t="s">
        <v>22</v>
      </c>
      <c r="B3318" t="s">
        <v>9</v>
      </c>
      <c r="C3318" s="37">
        <v>371</v>
      </c>
      <c r="D3318" s="38">
        <v>2011</v>
      </c>
    </row>
    <row r="3319" spans="1:4" x14ac:dyDescent="0.25">
      <c r="A3319" t="s">
        <v>22</v>
      </c>
      <c r="B3319" t="s">
        <v>10</v>
      </c>
      <c r="C3319" s="37">
        <v>3975</v>
      </c>
      <c r="D3319" s="38">
        <v>2011</v>
      </c>
    </row>
    <row r="3320" spans="1:4" x14ac:dyDescent="0.25">
      <c r="A3320" t="s">
        <v>22</v>
      </c>
      <c r="B3320" t="s">
        <v>11</v>
      </c>
      <c r="C3320" s="37">
        <v>2016</v>
      </c>
      <c r="D3320" s="38">
        <v>2011</v>
      </c>
    </row>
    <row r="3321" spans="1:4" x14ac:dyDescent="0.25">
      <c r="A3321" t="s">
        <v>22</v>
      </c>
      <c r="B3321" t="s">
        <v>12</v>
      </c>
      <c r="C3321" s="37">
        <v>7649</v>
      </c>
      <c r="D3321" s="38">
        <v>2011</v>
      </c>
    </row>
    <row r="3322" spans="1:4" x14ac:dyDescent="0.25">
      <c r="A3322" t="s">
        <v>22</v>
      </c>
      <c r="B3322" t="s">
        <v>13</v>
      </c>
      <c r="C3322" s="37">
        <v>1930</v>
      </c>
      <c r="D3322" s="38">
        <v>2011</v>
      </c>
    </row>
    <row r="3323" spans="1:4" x14ac:dyDescent="0.25">
      <c r="A3323" t="s">
        <v>22</v>
      </c>
      <c r="B3323" t="s">
        <v>14</v>
      </c>
      <c r="C3323" s="37">
        <v>1227</v>
      </c>
      <c r="D3323" s="38">
        <v>2011</v>
      </c>
    </row>
    <row r="3324" spans="1:4" x14ac:dyDescent="0.25">
      <c r="A3324" t="s">
        <v>22</v>
      </c>
      <c r="B3324" t="s">
        <v>15</v>
      </c>
      <c r="C3324" s="37">
        <v>79</v>
      </c>
      <c r="D3324" s="38">
        <v>2011</v>
      </c>
    </row>
    <row r="3325" spans="1:4" x14ac:dyDescent="0.25">
      <c r="A3325" t="s">
        <v>22</v>
      </c>
      <c r="B3325" t="s">
        <v>16</v>
      </c>
      <c r="C3325" s="37">
        <v>0</v>
      </c>
      <c r="D3325" s="38">
        <v>2011</v>
      </c>
    </row>
    <row r="3326" spans="1:4" x14ac:dyDescent="0.25">
      <c r="A3326" t="s">
        <v>22</v>
      </c>
      <c r="B3326" t="s">
        <v>17</v>
      </c>
      <c r="C3326" s="37">
        <v>8595</v>
      </c>
      <c r="D3326" s="38">
        <v>2011</v>
      </c>
    </row>
    <row r="3327" spans="1:4" x14ac:dyDescent="0.25">
      <c r="A3327" t="s">
        <v>22</v>
      </c>
      <c r="B3327" t="s">
        <v>18</v>
      </c>
      <c r="C3327" s="37">
        <v>2543</v>
      </c>
      <c r="D3327" s="38">
        <v>2011</v>
      </c>
    </row>
    <row r="3328" spans="1:4" x14ac:dyDescent="0.25">
      <c r="A3328" t="s">
        <v>22</v>
      </c>
      <c r="B3328" t="s">
        <v>19</v>
      </c>
      <c r="C3328" s="37">
        <v>1057</v>
      </c>
      <c r="D3328" s="38">
        <v>2011</v>
      </c>
    </row>
    <row r="3329" spans="1:4" x14ac:dyDescent="0.25">
      <c r="A3329" t="s">
        <v>22</v>
      </c>
      <c r="B3329" t="s">
        <v>20</v>
      </c>
      <c r="C3329" s="37">
        <v>1368</v>
      </c>
      <c r="D3329" s="38">
        <v>2011</v>
      </c>
    </row>
    <row r="3330" spans="1:4" x14ac:dyDescent="0.25">
      <c r="A3330" t="s">
        <v>22</v>
      </c>
      <c r="B3330" t="s">
        <v>21</v>
      </c>
      <c r="C3330" s="37">
        <v>23071</v>
      </c>
      <c r="D3330" s="38">
        <v>2011</v>
      </c>
    </row>
    <row r="3331" spans="1:4" x14ac:dyDescent="0.25">
      <c r="A3331" t="s">
        <v>22</v>
      </c>
      <c r="B3331" t="s">
        <v>22</v>
      </c>
      <c r="C3331" s="37" t="s">
        <v>60</v>
      </c>
      <c r="D3331" s="38">
        <v>2011</v>
      </c>
    </row>
    <row r="3332" spans="1:4" x14ac:dyDescent="0.25">
      <c r="A3332" t="s">
        <v>22</v>
      </c>
      <c r="B3332" t="s">
        <v>23</v>
      </c>
      <c r="C3332" s="37">
        <v>916</v>
      </c>
      <c r="D3332" s="38">
        <v>2011</v>
      </c>
    </row>
    <row r="3333" spans="1:4" x14ac:dyDescent="0.25">
      <c r="A3333" t="s">
        <v>22</v>
      </c>
      <c r="B3333" t="s">
        <v>24</v>
      </c>
      <c r="C3333" s="37">
        <v>1321</v>
      </c>
      <c r="D3333" s="38">
        <v>2011</v>
      </c>
    </row>
    <row r="3334" spans="1:4" x14ac:dyDescent="0.25">
      <c r="A3334" t="s">
        <v>22</v>
      </c>
      <c r="B3334" t="s">
        <v>25</v>
      </c>
      <c r="C3334" s="37">
        <v>10177</v>
      </c>
      <c r="D3334" s="38">
        <v>2011</v>
      </c>
    </row>
    <row r="3335" spans="1:4" x14ac:dyDescent="0.25">
      <c r="A3335" t="s">
        <v>22</v>
      </c>
      <c r="B3335" t="s">
        <v>26</v>
      </c>
      <c r="C3335" s="37">
        <v>2241</v>
      </c>
      <c r="D3335" s="38">
        <v>2011</v>
      </c>
    </row>
    <row r="3336" spans="1:4" x14ac:dyDescent="0.25">
      <c r="A3336" t="s">
        <v>22</v>
      </c>
      <c r="B3336" t="s">
        <v>27</v>
      </c>
      <c r="C3336" s="37">
        <v>275</v>
      </c>
      <c r="D3336" s="38">
        <v>2011</v>
      </c>
    </row>
    <row r="3337" spans="1:4" x14ac:dyDescent="0.25">
      <c r="A3337" t="s">
        <v>22</v>
      </c>
      <c r="B3337" t="s">
        <v>28</v>
      </c>
      <c r="C3337" s="37">
        <v>480</v>
      </c>
      <c r="D3337" s="38">
        <v>2011</v>
      </c>
    </row>
    <row r="3338" spans="1:4" x14ac:dyDescent="0.25">
      <c r="A3338" t="s">
        <v>22</v>
      </c>
      <c r="B3338" t="s">
        <v>29</v>
      </c>
      <c r="C3338" s="37">
        <v>952</v>
      </c>
      <c r="D3338" s="38">
        <v>2011</v>
      </c>
    </row>
    <row r="3339" spans="1:4" x14ac:dyDescent="0.25">
      <c r="A3339" t="s">
        <v>22</v>
      </c>
      <c r="B3339" t="s">
        <v>30</v>
      </c>
      <c r="C3339" s="37">
        <v>7896</v>
      </c>
      <c r="D3339" s="38">
        <v>2011</v>
      </c>
    </row>
    <row r="3340" spans="1:4" x14ac:dyDescent="0.25">
      <c r="A3340" t="s">
        <v>22</v>
      </c>
      <c r="B3340" t="s">
        <v>31</v>
      </c>
      <c r="C3340" s="37">
        <v>1168</v>
      </c>
      <c r="D3340" s="38">
        <v>2011</v>
      </c>
    </row>
    <row r="3341" spans="1:4" x14ac:dyDescent="0.25">
      <c r="A3341" t="s">
        <v>22</v>
      </c>
      <c r="B3341" t="s">
        <v>32</v>
      </c>
      <c r="C3341" s="37">
        <v>469</v>
      </c>
      <c r="D3341" s="38">
        <v>2011</v>
      </c>
    </row>
    <row r="3342" spans="1:4" x14ac:dyDescent="0.25">
      <c r="A3342" t="s">
        <v>22</v>
      </c>
      <c r="B3342" t="s">
        <v>33</v>
      </c>
      <c r="C3342" s="37">
        <v>1824</v>
      </c>
      <c r="D3342" s="38">
        <v>2011</v>
      </c>
    </row>
    <row r="3343" spans="1:4" x14ac:dyDescent="0.25">
      <c r="A3343" t="s">
        <v>22</v>
      </c>
      <c r="B3343" t="s">
        <v>34</v>
      </c>
      <c r="C3343" s="37">
        <v>34</v>
      </c>
      <c r="D3343" s="38">
        <v>2011</v>
      </c>
    </row>
    <row r="3344" spans="1:4" x14ac:dyDescent="0.25">
      <c r="A3344" t="s">
        <v>22</v>
      </c>
      <c r="B3344" t="s">
        <v>35</v>
      </c>
      <c r="C3344" s="37">
        <v>622</v>
      </c>
      <c r="D3344" s="38">
        <v>2011</v>
      </c>
    </row>
    <row r="3345" spans="1:4" x14ac:dyDescent="0.25">
      <c r="A3345" t="s">
        <v>22</v>
      </c>
      <c r="B3345" t="s">
        <v>36</v>
      </c>
      <c r="C3345" s="37">
        <v>511</v>
      </c>
      <c r="D3345" s="38">
        <v>2011</v>
      </c>
    </row>
    <row r="3346" spans="1:4" x14ac:dyDescent="0.25">
      <c r="A3346" t="s">
        <v>22</v>
      </c>
      <c r="B3346" t="s">
        <v>37</v>
      </c>
      <c r="C3346" s="37">
        <v>90</v>
      </c>
      <c r="D3346" s="38">
        <v>2011</v>
      </c>
    </row>
    <row r="3347" spans="1:4" x14ac:dyDescent="0.25">
      <c r="A3347" t="s">
        <v>22</v>
      </c>
      <c r="B3347" t="s">
        <v>38</v>
      </c>
      <c r="C3347" s="37">
        <v>651</v>
      </c>
      <c r="D3347" s="38">
        <v>2011</v>
      </c>
    </row>
    <row r="3348" spans="1:4" x14ac:dyDescent="0.25">
      <c r="A3348" t="s">
        <v>22</v>
      </c>
      <c r="B3348" t="s">
        <v>39</v>
      </c>
      <c r="C3348" s="37">
        <v>504</v>
      </c>
      <c r="D3348" s="38">
        <v>2011</v>
      </c>
    </row>
    <row r="3349" spans="1:4" x14ac:dyDescent="0.25">
      <c r="A3349" t="s">
        <v>22</v>
      </c>
      <c r="B3349" t="s">
        <v>40</v>
      </c>
      <c r="C3349" s="37">
        <v>2518</v>
      </c>
      <c r="D3349" s="38">
        <v>2011</v>
      </c>
    </row>
    <row r="3350" spans="1:4" x14ac:dyDescent="0.25">
      <c r="A3350" t="s">
        <v>22</v>
      </c>
      <c r="B3350" t="s">
        <v>41</v>
      </c>
      <c r="C3350" s="37">
        <v>3038</v>
      </c>
      <c r="D3350" s="38">
        <v>2011</v>
      </c>
    </row>
    <row r="3351" spans="1:4" x14ac:dyDescent="0.25">
      <c r="A3351" t="s">
        <v>22</v>
      </c>
      <c r="B3351" t="s">
        <v>42</v>
      </c>
      <c r="C3351" s="37">
        <v>70</v>
      </c>
      <c r="D3351" s="38">
        <v>2011</v>
      </c>
    </row>
    <row r="3352" spans="1:4" x14ac:dyDescent="0.25">
      <c r="A3352" t="s">
        <v>22</v>
      </c>
      <c r="B3352" t="s">
        <v>43</v>
      </c>
      <c r="C3352" s="37">
        <v>11109</v>
      </c>
      <c r="D3352" s="38">
        <v>2011</v>
      </c>
    </row>
    <row r="3353" spans="1:4" x14ac:dyDescent="0.25">
      <c r="A3353" t="s">
        <v>22</v>
      </c>
      <c r="B3353" t="s">
        <v>44</v>
      </c>
      <c r="C3353" s="37">
        <v>844</v>
      </c>
      <c r="D3353" s="38">
        <v>2011</v>
      </c>
    </row>
    <row r="3354" spans="1:4" x14ac:dyDescent="0.25">
      <c r="A3354" t="s">
        <v>22</v>
      </c>
      <c r="B3354" t="s">
        <v>45</v>
      </c>
      <c r="C3354" s="37">
        <v>505</v>
      </c>
      <c r="D3354" s="38">
        <v>2011</v>
      </c>
    </row>
    <row r="3355" spans="1:4" x14ac:dyDescent="0.25">
      <c r="A3355" t="s">
        <v>22</v>
      </c>
      <c r="B3355" t="s">
        <v>46</v>
      </c>
      <c r="C3355" s="37">
        <v>3998</v>
      </c>
      <c r="D3355" s="38">
        <v>2011</v>
      </c>
    </row>
    <row r="3356" spans="1:4" x14ac:dyDescent="0.25">
      <c r="A3356" t="s">
        <v>22</v>
      </c>
      <c r="B3356" t="s">
        <v>47</v>
      </c>
      <c r="C3356" s="37">
        <v>49</v>
      </c>
      <c r="D3356" s="38">
        <v>2011</v>
      </c>
    </row>
    <row r="3357" spans="1:4" x14ac:dyDescent="0.25">
      <c r="A3357" t="s">
        <v>22</v>
      </c>
      <c r="B3357" t="s">
        <v>48</v>
      </c>
      <c r="C3357" s="37">
        <v>3306</v>
      </c>
      <c r="D3357" s="38">
        <v>2011</v>
      </c>
    </row>
    <row r="3358" spans="1:4" x14ac:dyDescent="0.25">
      <c r="A3358" t="s">
        <v>22</v>
      </c>
      <c r="B3358" t="s">
        <v>49</v>
      </c>
      <c r="C3358" s="37">
        <v>235</v>
      </c>
      <c r="D3358" s="38">
        <v>2011</v>
      </c>
    </row>
    <row r="3359" spans="1:4" x14ac:dyDescent="0.25">
      <c r="A3359" t="s">
        <v>22</v>
      </c>
      <c r="B3359" t="s">
        <v>50</v>
      </c>
      <c r="C3359" s="37">
        <v>3879</v>
      </c>
      <c r="D3359" s="38">
        <v>2011</v>
      </c>
    </row>
    <row r="3360" spans="1:4" x14ac:dyDescent="0.25">
      <c r="A3360" t="s">
        <v>22</v>
      </c>
      <c r="B3360" t="s">
        <v>51</v>
      </c>
      <c r="C3360" s="37">
        <v>6326</v>
      </c>
      <c r="D3360" s="38">
        <v>2011</v>
      </c>
    </row>
    <row r="3361" spans="1:4" x14ac:dyDescent="0.25">
      <c r="A3361" t="s">
        <v>22</v>
      </c>
      <c r="B3361" t="s">
        <v>52</v>
      </c>
      <c r="C3361" s="37">
        <v>123</v>
      </c>
      <c r="D3361" s="38">
        <v>2011</v>
      </c>
    </row>
    <row r="3362" spans="1:4" x14ac:dyDescent="0.25">
      <c r="A3362" t="s">
        <v>22</v>
      </c>
      <c r="B3362" t="s">
        <v>53</v>
      </c>
      <c r="C3362" s="37">
        <v>530</v>
      </c>
      <c r="D3362" s="38">
        <v>2011</v>
      </c>
    </row>
    <row r="3363" spans="1:4" x14ac:dyDescent="0.25">
      <c r="A3363" t="s">
        <v>22</v>
      </c>
      <c r="B3363" t="s">
        <v>54</v>
      </c>
      <c r="C3363" s="37">
        <v>1486</v>
      </c>
      <c r="D3363" s="38">
        <v>2011</v>
      </c>
    </row>
    <row r="3364" spans="1:4" x14ac:dyDescent="0.25">
      <c r="A3364" t="s">
        <v>22</v>
      </c>
      <c r="B3364" t="s">
        <v>55</v>
      </c>
      <c r="C3364" s="37">
        <v>1028</v>
      </c>
      <c r="D3364" s="38">
        <v>2011</v>
      </c>
    </row>
    <row r="3365" spans="1:4" x14ac:dyDescent="0.25">
      <c r="A3365" t="s">
        <v>22</v>
      </c>
      <c r="B3365" t="s">
        <v>56</v>
      </c>
      <c r="C3365" s="37">
        <v>216</v>
      </c>
      <c r="D3365" s="38">
        <v>2011</v>
      </c>
    </row>
    <row r="3366" spans="1:4" x14ac:dyDescent="0.25">
      <c r="A3366" t="s">
        <v>22</v>
      </c>
      <c r="B3366" t="s">
        <v>57</v>
      </c>
      <c r="C3366" s="37">
        <v>2923</v>
      </c>
      <c r="D3366" s="38">
        <v>2011</v>
      </c>
    </row>
    <row r="3367" spans="1:4" x14ac:dyDescent="0.25">
      <c r="A3367" t="s">
        <v>22</v>
      </c>
      <c r="B3367" t="s">
        <v>58</v>
      </c>
      <c r="C3367" s="37">
        <v>117</v>
      </c>
      <c r="D3367" s="38">
        <v>2011</v>
      </c>
    </row>
    <row r="3368" spans="1:4" x14ac:dyDescent="0.25">
      <c r="A3368" t="s">
        <v>23</v>
      </c>
      <c r="B3368" t="s">
        <v>8</v>
      </c>
      <c r="C3368" s="37">
        <v>207</v>
      </c>
      <c r="D3368" s="38">
        <v>2011</v>
      </c>
    </row>
    <row r="3369" spans="1:4" x14ac:dyDescent="0.25">
      <c r="A3369" t="s">
        <v>23</v>
      </c>
      <c r="B3369" t="s">
        <v>9</v>
      </c>
      <c r="C3369" s="37">
        <v>967</v>
      </c>
      <c r="D3369" s="38">
        <v>2011</v>
      </c>
    </row>
    <row r="3370" spans="1:4" x14ac:dyDescent="0.25">
      <c r="A3370" t="s">
        <v>23</v>
      </c>
      <c r="B3370" t="s">
        <v>10</v>
      </c>
      <c r="C3370" s="37">
        <v>1411</v>
      </c>
      <c r="D3370" s="38">
        <v>2011</v>
      </c>
    </row>
    <row r="3371" spans="1:4" x14ac:dyDescent="0.25">
      <c r="A3371" t="s">
        <v>23</v>
      </c>
      <c r="B3371" t="s">
        <v>11</v>
      </c>
      <c r="C3371" s="37">
        <v>433</v>
      </c>
      <c r="D3371" s="38">
        <v>2011</v>
      </c>
    </row>
    <row r="3372" spans="1:4" x14ac:dyDescent="0.25">
      <c r="A3372" t="s">
        <v>23</v>
      </c>
      <c r="B3372" t="s">
        <v>12</v>
      </c>
      <c r="C3372" s="37">
        <v>3297</v>
      </c>
      <c r="D3372" s="38">
        <v>2011</v>
      </c>
    </row>
    <row r="3373" spans="1:4" x14ac:dyDescent="0.25">
      <c r="A3373" t="s">
        <v>23</v>
      </c>
      <c r="B3373" t="s">
        <v>13</v>
      </c>
      <c r="C3373" s="37">
        <v>2891</v>
      </c>
      <c r="D3373" s="38">
        <v>2011</v>
      </c>
    </row>
    <row r="3374" spans="1:4" x14ac:dyDescent="0.25">
      <c r="A3374" t="s">
        <v>23</v>
      </c>
      <c r="B3374" t="s">
        <v>14</v>
      </c>
      <c r="C3374" s="37">
        <v>424</v>
      </c>
      <c r="D3374" s="38">
        <v>2011</v>
      </c>
    </row>
    <row r="3375" spans="1:4" x14ac:dyDescent="0.25">
      <c r="A3375" t="s">
        <v>23</v>
      </c>
      <c r="B3375" t="s">
        <v>15</v>
      </c>
      <c r="C3375" s="37">
        <v>0</v>
      </c>
      <c r="D3375" s="38">
        <v>2011</v>
      </c>
    </row>
    <row r="3376" spans="1:4" x14ac:dyDescent="0.25">
      <c r="A3376" t="s">
        <v>23</v>
      </c>
      <c r="B3376" t="s">
        <v>16</v>
      </c>
      <c r="C3376" s="37">
        <v>0</v>
      </c>
      <c r="D3376" s="38">
        <v>2011</v>
      </c>
    </row>
    <row r="3377" spans="1:4" x14ac:dyDescent="0.25">
      <c r="A3377" t="s">
        <v>23</v>
      </c>
      <c r="B3377" t="s">
        <v>17</v>
      </c>
      <c r="C3377" s="37">
        <v>707</v>
      </c>
      <c r="D3377" s="38">
        <v>2011</v>
      </c>
    </row>
    <row r="3378" spans="1:4" x14ac:dyDescent="0.25">
      <c r="A3378" t="s">
        <v>23</v>
      </c>
      <c r="B3378" t="s">
        <v>18</v>
      </c>
      <c r="C3378" s="37">
        <v>1938</v>
      </c>
      <c r="D3378" s="38">
        <v>2011</v>
      </c>
    </row>
    <row r="3379" spans="1:4" x14ac:dyDescent="0.25">
      <c r="A3379" t="s">
        <v>23</v>
      </c>
      <c r="B3379" t="s">
        <v>19</v>
      </c>
      <c r="C3379" s="37">
        <v>299</v>
      </c>
      <c r="D3379" s="38">
        <v>2011</v>
      </c>
    </row>
    <row r="3380" spans="1:4" x14ac:dyDescent="0.25">
      <c r="A3380" t="s">
        <v>23</v>
      </c>
      <c r="B3380" t="s">
        <v>20</v>
      </c>
      <c r="C3380" s="37">
        <v>161</v>
      </c>
      <c r="D3380" s="38">
        <v>2011</v>
      </c>
    </row>
    <row r="3381" spans="1:4" x14ac:dyDescent="0.25">
      <c r="A3381" t="s">
        <v>23</v>
      </c>
      <c r="B3381" t="s">
        <v>21</v>
      </c>
      <c r="C3381" s="37">
        <v>13725</v>
      </c>
      <c r="D3381" s="38">
        <v>2011</v>
      </c>
    </row>
    <row r="3382" spans="1:4" x14ac:dyDescent="0.25">
      <c r="A3382" t="s">
        <v>23</v>
      </c>
      <c r="B3382" t="s">
        <v>22</v>
      </c>
      <c r="C3382" s="37">
        <v>349</v>
      </c>
      <c r="D3382" s="38">
        <v>2011</v>
      </c>
    </row>
    <row r="3383" spans="1:4" x14ac:dyDescent="0.25">
      <c r="A3383" t="s">
        <v>23</v>
      </c>
      <c r="B3383" t="s">
        <v>23</v>
      </c>
      <c r="C3383" s="37" t="s">
        <v>60</v>
      </c>
      <c r="D3383" s="38">
        <v>2011</v>
      </c>
    </row>
    <row r="3384" spans="1:4" x14ac:dyDescent="0.25">
      <c r="A3384" t="s">
        <v>23</v>
      </c>
      <c r="B3384" t="s">
        <v>24</v>
      </c>
      <c r="C3384" s="37">
        <v>1776</v>
      </c>
      <c r="D3384" s="38">
        <v>2011</v>
      </c>
    </row>
    <row r="3385" spans="1:4" x14ac:dyDescent="0.25">
      <c r="A3385" t="s">
        <v>23</v>
      </c>
      <c r="B3385" t="s">
        <v>25</v>
      </c>
      <c r="C3385" s="37">
        <v>387</v>
      </c>
      <c r="D3385" s="38">
        <v>2011</v>
      </c>
    </row>
    <row r="3386" spans="1:4" x14ac:dyDescent="0.25">
      <c r="A3386" t="s">
        <v>23</v>
      </c>
      <c r="B3386" t="s">
        <v>26</v>
      </c>
      <c r="C3386" s="37">
        <v>228</v>
      </c>
      <c r="D3386" s="38">
        <v>2011</v>
      </c>
    </row>
    <row r="3387" spans="1:4" x14ac:dyDescent="0.25">
      <c r="A3387" t="s">
        <v>23</v>
      </c>
      <c r="B3387" t="s">
        <v>27</v>
      </c>
      <c r="C3387" s="37">
        <v>26</v>
      </c>
      <c r="D3387" s="38">
        <v>2011</v>
      </c>
    </row>
    <row r="3388" spans="1:4" x14ac:dyDescent="0.25">
      <c r="A3388" t="s">
        <v>23</v>
      </c>
      <c r="B3388" t="s">
        <v>28</v>
      </c>
      <c r="C3388" s="37">
        <v>487</v>
      </c>
      <c r="D3388" s="38">
        <v>2011</v>
      </c>
    </row>
    <row r="3389" spans="1:4" x14ac:dyDescent="0.25">
      <c r="A3389" t="s">
        <v>23</v>
      </c>
      <c r="B3389" t="s">
        <v>29</v>
      </c>
      <c r="C3389" s="37">
        <v>466</v>
      </c>
      <c r="D3389" s="38">
        <v>2011</v>
      </c>
    </row>
    <row r="3390" spans="1:4" x14ac:dyDescent="0.25">
      <c r="A3390" t="s">
        <v>23</v>
      </c>
      <c r="B3390" t="s">
        <v>30</v>
      </c>
      <c r="C3390" s="37">
        <v>1687</v>
      </c>
      <c r="D3390" s="38">
        <v>2011</v>
      </c>
    </row>
    <row r="3391" spans="1:4" x14ac:dyDescent="0.25">
      <c r="A3391" t="s">
        <v>23</v>
      </c>
      <c r="B3391" t="s">
        <v>31</v>
      </c>
      <c r="C3391" s="37">
        <v>5634</v>
      </c>
      <c r="D3391" s="38">
        <v>2011</v>
      </c>
    </row>
    <row r="3392" spans="1:4" x14ac:dyDescent="0.25">
      <c r="A3392" t="s">
        <v>23</v>
      </c>
      <c r="B3392" t="s">
        <v>32</v>
      </c>
      <c r="C3392" s="37">
        <v>408</v>
      </c>
      <c r="D3392" s="38">
        <v>2011</v>
      </c>
    </row>
    <row r="3393" spans="1:4" x14ac:dyDescent="0.25">
      <c r="A3393" t="s">
        <v>23</v>
      </c>
      <c r="B3393" t="s">
        <v>33</v>
      </c>
      <c r="C3393" s="37">
        <v>3649</v>
      </c>
      <c r="D3393" s="38">
        <v>2011</v>
      </c>
    </row>
    <row r="3394" spans="1:4" x14ac:dyDescent="0.25">
      <c r="A3394" t="s">
        <v>23</v>
      </c>
      <c r="B3394" t="s">
        <v>34</v>
      </c>
      <c r="C3394" s="37">
        <v>370</v>
      </c>
      <c r="D3394" s="38">
        <v>2011</v>
      </c>
    </row>
    <row r="3395" spans="1:4" x14ac:dyDescent="0.25">
      <c r="A3395" t="s">
        <v>23</v>
      </c>
      <c r="B3395" t="s">
        <v>35</v>
      </c>
      <c r="C3395" s="37">
        <v>6490</v>
      </c>
      <c r="D3395" s="38">
        <v>2011</v>
      </c>
    </row>
    <row r="3396" spans="1:4" x14ac:dyDescent="0.25">
      <c r="A3396" t="s">
        <v>23</v>
      </c>
      <c r="B3396" t="s">
        <v>36</v>
      </c>
      <c r="C3396" s="37">
        <v>2009</v>
      </c>
      <c r="D3396" s="38">
        <v>2011</v>
      </c>
    </row>
    <row r="3397" spans="1:4" x14ac:dyDescent="0.25">
      <c r="A3397" t="s">
        <v>23</v>
      </c>
      <c r="B3397" t="s">
        <v>37</v>
      </c>
      <c r="C3397" s="37">
        <v>0</v>
      </c>
      <c r="D3397" s="38">
        <v>2011</v>
      </c>
    </row>
    <row r="3398" spans="1:4" x14ac:dyDescent="0.25">
      <c r="A3398" t="s">
        <v>23</v>
      </c>
      <c r="B3398" t="s">
        <v>38</v>
      </c>
      <c r="C3398" s="37">
        <v>185</v>
      </c>
      <c r="D3398" s="38">
        <v>2011</v>
      </c>
    </row>
    <row r="3399" spans="1:4" x14ac:dyDescent="0.25">
      <c r="A3399" t="s">
        <v>23</v>
      </c>
      <c r="B3399" t="s">
        <v>39</v>
      </c>
      <c r="C3399" s="37">
        <v>421</v>
      </c>
      <c r="D3399" s="38">
        <v>2011</v>
      </c>
    </row>
    <row r="3400" spans="1:4" x14ac:dyDescent="0.25">
      <c r="A3400" t="s">
        <v>23</v>
      </c>
      <c r="B3400" t="s">
        <v>40</v>
      </c>
      <c r="C3400" s="37">
        <v>2361</v>
      </c>
      <c r="D3400" s="38">
        <v>2011</v>
      </c>
    </row>
    <row r="3401" spans="1:4" x14ac:dyDescent="0.25">
      <c r="A3401" t="s">
        <v>23</v>
      </c>
      <c r="B3401" t="s">
        <v>41</v>
      </c>
      <c r="C3401" s="37">
        <v>1760</v>
      </c>
      <c r="D3401" s="38">
        <v>2011</v>
      </c>
    </row>
    <row r="3402" spans="1:4" x14ac:dyDescent="0.25">
      <c r="A3402" t="s">
        <v>23</v>
      </c>
      <c r="B3402" t="s">
        <v>42</v>
      </c>
      <c r="C3402" s="37">
        <v>604</v>
      </c>
      <c r="D3402" s="38">
        <v>2011</v>
      </c>
    </row>
    <row r="3403" spans="1:4" x14ac:dyDescent="0.25">
      <c r="A3403" t="s">
        <v>23</v>
      </c>
      <c r="B3403" t="s">
        <v>43</v>
      </c>
      <c r="C3403" s="37">
        <v>993</v>
      </c>
      <c r="D3403" s="38">
        <v>2011</v>
      </c>
    </row>
    <row r="3404" spans="1:4" x14ac:dyDescent="0.25">
      <c r="A3404" t="s">
        <v>23</v>
      </c>
      <c r="B3404" t="s">
        <v>44</v>
      </c>
      <c r="C3404" s="37">
        <v>532</v>
      </c>
      <c r="D3404" s="38">
        <v>2011</v>
      </c>
    </row>
    <row r="3405" spans="1:4" x14ac:dyDescent="0.25">
      <c r="A3405" t="s">
        <v>23</v>
      </c>
      <c r="B3405" t="s">
        <v>45</v>
      </c>
      <c r="C3405" s="37">
        <v>811</v>
      </c>
      <c r="D3405" s="38">
        <v>2011</v>
      </c>
    </row>
    <row r="3406" spans="1:4" x14ac:dyDescent="0.25">
      <c r="A3406" t="s">
        <v>23</v>
      </c>
      <c r="B3406" t="s">
        <v>46</v>
      </c>
      <c r="C3406" s="37">
        <v>388</v>
      </c>
      <c r="D3406" s="38">
        <v>2011</v>
      </c>
    </row>
    <row r="3407" spans="1:4" x14ac:dyDescent="0.25">
      <c r="A3407" t="s">
        <v>23</v>
      </c>
      <c r="B3407" t="s">
        <v>47</v>
      </c>
      <c r="C3407" s="37">
        <v>65</v>
      </c>
      <c r="D3407" s="38">
        <v>2011</v>
      </c>
    </row>
    <row r="3408" spans="1:4" x14ac:dyDescent="0.25">
      <c r="A3408" t="s">
        <v>23</v>
      </c>
      <c r="B3408" t="s">
        <v>48</v>
      </c>
      <c r="C3408" s="37">
        <v>172</v>
      </c>
      <c r="D3408" s="38">
        <v>2011</v>
      </c>
    </row>
    <row r="3409" spans="1:4" x14ac:dyDescent="0.25">
      <c r="A3409" t="s">
        <v>23</v>
      </c>
      <c r="B3409" t="s">
        <v>49</v>
      </c>
      <c r="C3409" s="37">
        <v>2842</v>
      </c>
      <c r="D3409" s="38">
        <v>2011</v>
      </c>
    </row>
    <row r="3410" spans="1:4" x14ac:dyDescent="0.25">
      <c r="A3410" t="s">
        <v>23</v>
      </c>
      <c r="B3410" t="s">
        <v>50</v>
      </c>
      <c r="C3410" s="37">
        <v>623</v>
      </c>
      <c r="D3410" s="38">
        <v>2011</v>
      </c>
    </row>
    <row r="3411" spans="1:4" x14ac:dyDescent="0.25">
      <c r="A3411" t="s">
        <v>23</v>
      </c>
      <c r="B3411" t="s">
        <v>51</v>
      </c>
      <c r="C3411" s="37">
        <v>2334</v>
      </c>
      <c r="D3411" s="38">
        <v>2011</v>
      </c>
    </row>
    <row r="3412" spans="1:4" x14ac:dyDescent="0.25">
      <c r="A3412" t="s">
        <v>23</v>
      </c>
      <c r="B3412" t="s">
        <v>52</v>
      </c>
      <c r="C3412" s="37">
        <v>1482</v>
      </c>
      <c r="D3412" s="38">
        <v>2011</v>
      </c>
    </row>
    <row r="3413" spans="1:4" x14ac:dyDescent="0.25">
      <c r="A3413" t="s">
        <v>23</v>
      </c>
      <c r="B3413" t="s">
        <v>53</v>
      </c>
      <c r="C3413" s="37">
        <v>38</v>
      </c>
      <c r="D3413" s="38">
        <v>2011</v>
      </c>
    </row>
    <row r="3414" spans="1:4" x14ac:dyDescent="0.25">
      <c r="A3414" t="s">
        <v>23</v>
      </c>
      <c r="B3414" t="s">
        <v>54</v>
      </c>
      <c r="C3414" s="37">
        <v>720</v>
      </c>
      <c r="D3414" s="38">
        <v>2011</v>
      </c>
    </row>
    <row r="3415" spans="1:4" x14ac:dyDescent="0.25">
      <c r="A3415" t="s">
        <v>23</v>
      </c>
      <c r="B3415" t="s">
        <v>55</v>
      </c>
      <c r="C3415" s="37">
        <v>856</v>
      </c>
      <c r="D3415" s="38">
        <v>2011</v>
      </c>
    </row>
    <row r="3416" spans="1:4" x14ac:dyDescent="0.25">
      <c r="A3416" t="s">
        <v>23</v>
      </c>
      <c r="B3416" t="s">
        <v>56</v>
      </c>
      <c r="C3416" s="37">
        <v>115</v>
      </c>
      <c r="D3416" s="38">
        <v>2011</v>
      </c>
    </row>
    <row r="3417" spans="1:4" x14ac:dyDescent="0.25">
      <c r="A3417" t="s">
        <v>23</v>
      </c>
      <c r="B3417" t="s">
        <v>57</v>
      </c>
      <c r="C3417" s="37">
        <v>2537</v>
      </c>
      <c r="D3417" s="38">
        <v>2011</v>
      </c>
    </row>
    <row r="3418" spans="1:4" x14ac:dyDescent="0.25">
      <c r="A3418" t="s">
        <v>23</v>
      </c>
      <c r="B3418" t="s">
        <v>58</v>
      </c>
      <c r="C3418" s="37">
        <v>140</v>
      </c>
      <c r="D3418" s="38">
        <v>2011</v>
      </c>
    </row>
    <row r="3419" spans="1:4" x14ac:dyDescent="0.25">
      <c r="A3419" t="s">
        <v>24</v>
      </c>
      <c r="B3419" t="s">
        <v>8</v>
      </c>
      <c r="C3419" s="37">
        <v>434</v>
      </c>
      <c r="D3419" s="38">
        <v>2011</v>
      </c>
    </row>
    <row r="3420" spans="1:4" x14ac:dyDescent="0.25">
      <c r="A3420" t="s">
        <v>24</v>
      </c>
      <c r="B3420" t="s">
        <v>9</v>
      </c>
      <c r="C3420" s="37">
        <v>108</v>
      </c>
      <c r="D3420" s="38">
        <v>2011</v>
      </c>
    </row>
    <row r="3421" spans="1:4" x14ac:dyDescent="0.25">
      <c r="A3421" t="s">
        <v>24</v>
      </c>
      <c r="B3421" t="s">
        <v>10</v>
      </c>
      <c r="C3421" s="37">
        <v>2028</v>
      </c>
      <c r="D3421" s="38">
        <v>2011</v>
      </c>
    </row>
    <row r="3422" spans="1:4" x14ac:dyDescent="0.25">
      <c r="A3422" t="s">
        <v>24</v>
      </c>
      <c r="B3422" t="s">
        <v>11</v>
      </c>
      <c r="C3422" s="37">
        <v>998</v>
      </c>
      <c r="D3422" s="38">
        <v>2011</v>
      </c>
    </row>
    <row r="3423" spans="1:4" x14ac:dyDescent="0.25">
      <c r="A3423" t="s">
        <v>24</v>
      </c>
      <c r="B3423" t="s">
        <v>12</v>
      </c>
      <c r="C3423" s="37">
        <v>4743</v>
      </c>
      <c r="D3423" s="38">
        <v>2011</v>
      </c>
    </row>
    <row r="3424" spans="1:4" x14ac:dyDescent="0.25">
      <c r="A3424" t="s">
        <v>24</v>
      </c>
      <c r="B3424" t="s">
        <v>13</v>
      </c>
      <c r="C3424" s="37">
        <v>5030</v>
      </c>
      <c r="D3424" s="38">
        <v>2011</v>
      </c>
    </row>
    <row r="3425" spans="1:4" x14ac:dyDescent="0.25">
      <c r="A3425" t="s">
        <v>24</v>
      </c>
      <c r="B3425" t="s">
        <v>14</v>
      </c>
      <c r="C3425" s="37">
        <v>412</v>
      </c>
      <c r="D3425" s="38">
        <v>2011</v>
      </c>
    </row>
    <row r="3426" spans="1:4" x14ac:dyDescent="0.25">
      <c r="A3426" t="s">
        <v>24</v>
      </c>
      <c r="B3426" t="s">
        <v>15</v>
      </c>
      <c r="C3426" s="37">
        <v>74</v>
      </c>
      <c r="D3426" s="38">
        <v>2011</v>
      </c>
    </row>
    <row r="3427" spans="1:4" x14ac:dyDescent="0.25">
      <c r="A3427" t="s">
        <v>24</v>
      </c>
      <c r="B3427" t="s">
        <v>16</v>
      </c>
      <c r="C3427" s="37">
        <v>128</v>
      </c>
      <c r="D3427" s="38">
        <v>2011</v>
      </c>
    </row>
    <row r="3428" spans="1:4" x14ac:dyDescent="0.25">
      <c r="A3428" t="s">
        <v>24</v>
      </c>
      <c r="B3428" t="s">
        <v>17</v>
      </c>
      <c r="C3428" s="37">
        <v>1581</v>
      </c>
      <c r="D3428" s="38">
        <v>2011</v>
      </c>
    </row>
    <row r="3429" spans="1:4" x14ac:dyDescent="0.25">
      <c r="A3429" t="s">
        <v>24</v>
      </c>
      <c r="B3429" t="s">
        <v>18</v>
      </c>
      <c r="C3429" s="37">
        <v>1146</v>
      </c>
      <c r="D3429" s="38">
        <v>2011</v>
      </c>
    </row>
    <row r="3430" spans="1:4" x14ac:dyDescent="0.25">
      <c r="A3430" t="s">
        <v>24</v>
      </c>
      <c r="B3430" t="s">
        <v>19</v>
      </c>
      <c r="C3430" s="37">
        <v>287</v>
      </c>
      <c r="D3430" s="38">
        <v>2011</v>
      </c>
    </row>
    <row r="3431" spans="1:4" x14ac:dyDescent="0.25">
      <c r="A3431" t="s">
        <v>24</v>
      </c>
      <c r="B3431" t="s">
        <v>20</v>
      </c>
      <c r="C3431" s="37">
        <v>264</v>
      </c>
      <c r="D3431" s="38">
        <v>2011</v>
      </c>
    </row>
    <row r="3432" spans="1:4" x14ac:dyDescent="0.25">
      <c r="A3432" t="s">
        <v>24</v>
      </c>
      <c r="B3432" t="s">
        <v>21</v>
      </c>
      <c r="C3432" s="37">
        <v>2760</v>
      </c>
      <c r="D3432" s="38">
        <v>2011</v>
      </c>
    </row>
    <row r="3433" spans="1:4" x14ac:dyDescent="0.25">
      <c r="A3433" t="s">
        <v>24</v>
      </c>
      <c r="B3433" t="s">
        <v>22</v>
      </c>
      <c r="C3433" s="37">
        <v>863</v>
      </c>
      <c r="D3433" s="38">
        <v>2011</v>
      </c>
    </row>
    <row r="3434" spans="1:4" x14ac:dyDescent="0.25">
      <c r="A3434" t="s">
        <v>24</v>
      </c>
      <c r="B3434" t="s">
        <v>23</v>
      </c>
      <c r="C3434" s="37">
        <v>1715</v>
      </c>
      <c r="D3434" s="38">
        <v>2011</v>
      </c>
    </row>
    <row r="3435" spans="1:4" x14ac:dyDescent="0.25">
      <c r="A3435" t="s">
        <v>24</v>
      </c>
      <c r="B3435" t="s">
        <v>24</v>
      </c>
      <c r="C3435" s="37" t="s">
        <v>60</v>
      </c>
      <c r="D3435" s="38">
        <v>2011</v>
      </c>
    </row>
    <row r="3436" spans="1:4" x14ac:dyDescent="0.25">
      <c r="A3436" t="s">
        <v>24</v>
      </c>
      <c r="B3436" t="s">
        <v>25</v>
      </c>
      <c r="C3436" s="37">
        <v>1167</v>
      </c>
      <c r="D3436" s="38">
        <v>2011</v>
      </c>
    </row>
    <row r="3437" spans="1:4" x14ac:dyDescent="0.25">
      <c r="A3437" t="s">
        <v>24</v>
      </c>
      <c r="B3437" t="s">
        <v>26</v>
      </c>
      <c r="C3437" s="37">
        <v>519</v>
      </c>
      <c r="D3437" s="38">
        <v>2011</v>
      </c>
    </row>
    <row r="3438" spans="1:4" x14ac:dyDescent="0.25">
      <c r="A3438" t="s">
        <v>24</v>
      </c>
      <c r="B3438" t="s">
        <v>27</v>
      </c>
      <c r="C3438" s="37">
        <v>481</v>
      </c>
      <c r="D3438" s="38">
        <v>2011</v>
      </c>
    </row>
    <row r="3439" spans="1:4" x14ac:dyDescent="0.25">
      <c r="A3439" t="s">
        <v>24</v>
      </c>
      <c r="B3439" t="s">
        <v>28</v>
      </c>
      <c r="C3439" s="37">
        <v>3180</v>
      </c>
      <c r="D3439" s="38">
        <v>2011</v>
      </c>
    </row>
    <row r="3440" spans="1:4" x14ac:dyDescent="0.25">
      <c r="A3440" t="s">
        <v>24</v>
      </c>
      <c r="B3440" t="s">
        <v>29</v>
      </c>
      <c r="C3440" s="37">
        <v>28</v>
      </c>
      <c r="D3440" s="38">
        <v>2011</v>
      </c>
    </row>
    <row r="3441" spans="1:4" x14ac:dyDescent="0.25">
      <c r="A3441" t="s">
        <v>24</v>
      </c>
      <c r="B3441" t="s">
        <v>30</v>
      </c>
      <c r="C3441" s="37">
        <v>1947</v>
      </c>
      <c r="D3441" s="38">
        <v>2011</v>
      </c>
    </row>
    <row r="3442" spans="1:4" x14ac:dyDescent="0.25">
      <c r="A3442" t="s">
        <v>24</v>
      </c>
      <c r="B3442" t="s">
        <v>31</v>
      </c>
      <c r="C3442" s="37">
        <v>679</v>
      </c>
      <c r="D3442" s="38">
        <v>2011</v>
      </c>
    </row>
    <row r="3443" spans="1:4" x14ac:dyDescent="0.25">
      <c r="A3443" t="s">
        <v>24</v>
      </c>
      <c r="B3443" t="s">
        <v>32</v>
      </c>
      <c r="C3443" s="37">
        <v>1517</v>
      </c>
      <c r="D3443" s="38">
        <v>2011</v>
      </c>
    </row>
    <row r="3444" spans="1:4" x14ac:dyDescent="0.25">
      <c r="A3444" t="s">
        <v>24</v>
      </c>
      <c r="B3444" t="s">
        <v>33</v>
      </c>
      <c r="C3444" s="37">
        <v>22033</v>
      </c>
      <c r="D3444" s="38">
        <v>2011</v>
      </c>
    </row>
    <row r="3445" spans="1:4" x14ac:dyDescent="0.25">
      <c r="A3445" t="s">
        <v>24</v>
      </c>
      <c r="B3445" t="s">
        <v>34</v>
      </c>
      <c r="C3445" s="37">
        <v>270</v>
      </c>
      <c r="D3445" s="38">
        <v>2011</v>
      </c>
    </row>
    <row r="3446" spans="1:4" x14ac:dyDescent="0.25">
      <c r="A3446" t="s">
        <v>24</v>
      </c>
      <c r="B3446" t="s">
        <v>35</v>
      </c>
      <c r="C3446" s="37">
        <v>1648</v>
      </c>
      <c r="D3446" s="38">
        <v>2011</v>
      </c>
    </row>
    <row r="3447" spans="1:4" x14ac:dyDescent="0.25">
      <c r="A3447" t="s">
        <v>24</v>
      </c>
      <c r="B3447" t="s">
        <v>36</v>
      </c>
      <c r="C3447" s="37">
        <v>657</v>
      </c>
      <c r="D3447" s="38">
        <v>2011</v>
      </c>
    </row>
    <row r="3448" spans="1:4" x14ac:dyDescent="0.25">
      <c r="A3448" t="s">
        <v>24</v>
      </c>
      <c r="B3448" t="s">
        <v>37</v>
      </c>
      <c r="C3448" s="37">
        <v>27</v>
      </c>
      <c r="D3448" s="38">
        <v>2011</v>
      </c>
    </row>
    <row r="3449" spans="1:4" x14ac:dyDescent="0.25">
      <c r="A3449" t="s">
        <v>24</v>
      </c>
      <c r="B3449" t="s">
        <v>38</v>
      </c>
      <c r="C3449" s="37">
        <v>1189</v>
      </c>
      <c r="D3449" s="38">
        <v>2011</v>
      </c>
    </row>
    <row r="3450" spans="1:4" x14ac:dyDescent="0.25">
      <c r="A3450" t="s">
        <v>24</v>
      </c>
      <c r="B3450" t="s">
        <v>39</v>
      </c>
      <c r="C3450" s="37">
        <v>769</v>
      </c>
      <c r="D3450" s="38">
        <v>2011</v>
      </c>
    </row>
    <row r="3451" spans="1:4" x14ac:dyDescent="0.25">
      <c r="A3451" t="s">
        <v>24</v>
      </c>
      <c r="B3451" t="s">
        <v>40</v>
      </c>
      <c r="C3451" s="37">
        <v>780</v>
      </c>
      <c r="D3451" s="38">
        <v>2011</v>
      </c>
    </row>
    <row r="3452" spans="1:4" x14ac:dyDescent="0.25">
      <c r="A3452" t="s">
        <v>24</v>
      </c>
      <c r="B3452" t="s">
        <v>41</v>
      </c>
      <c r="C3452" s="37">
        <v>1223</v>
      </c>
      <c r="D3452" s="38">
        <v>2011</v>
      </c>
    </row>
    <row r="3453" spans="1:4" x14ac:dyDescent="0.25">
      <c r="A3453" t="s">
        <v>24</v>
      </c>
      <c r="B3453" t="s">
        <v>42</v>
      </c>
      <c r="C3453" s="37">
        <v>379</v>
      </c>
      <c r="D3453" s="38">
        <v>2011</v>
      </c>
    </row>
    <row r="3454" spans="1:4" x14ac:dyDescent="0.25">
      <c r="A3454" t="s">
        <v>24</v>
      </c>
      <c r="B3454" t="s">
        <v>43</v>
      </c>
      <c r="C3454" s="37">
        <v>1616</v>
      </c>
      <c r="D3454" s="38">
        <v>2011</v>
      </c>
    </row>
    <row r="3455" spans="1:4" x14ac:dyDescent="0.25">
      <c r="A3455" t="s">
        <v>24</v>
      </c>
      <c r="B3455" t="s">
        <v>44</v>
      </c>
      <c r="C3455" s="37">
        <v>5022</v>
      </c>
      <c r="D3455" s="38">
        <v>2011</v>
      </c>
    </row>
    <row r="3456" spans="1:4" x14ac:dyDescent="0.25">
      <c r="A3456" t="s">
        <v>24</v>
      </c>
      <c r="B3456" t="s">
        <v>45</v>
      </c>
      <c r="C3456" s="37">
        <v>285</v>
      </c>
      <c r="D3456" s="38">
        <v>2011</v>
      </c>
    </row>
    <row r="3457" spans="1:4" x14ac:dyDescent="0.25">
      <c r="A3457" t="s">
        <v>24</v>
      </c>
      <c r="B3457" t="s">
        <v>46</v>
      </c>
      <c r="C3457" s="37">
        <v>1494</v>
      </c>
      <c r="D3457" s="38">
        <v>2011</v>
      </c>
    </row>
    <row r="3458" spans="1:4" x14ac:dyDescent="0.25">
      <c r="A3458" t="s">
        <v>24</v>
      </c>
      <c r="B3458" t="s">
        <v>47</v>
      </c>
      <c r="C3458" s="37">
        <v>180</v>
      </c>
      <c r="D3458" s="38">
        <v>2011</v>
      </c>
    </row>
    <row r="3459" spans="1:4" x14ac:dyDescent="0.25">
      <c r="A3459" t="s">
        <v>24</v>
      </c>
      <c r="B3459" t="s">
        <v>48</v>
      </c>
      <c r="C3459" s="37">
        <v>1102</v>
      </c>
      <c r="D3459" s="38">
        <v>2011</v>
      </c>
    </row>
    <row r="3460" spans="1:4" x14ac:dyDescent="0.25">
      <c r="A3460" t="s">
        <v>24</v>
      </c>
      <c r="B3460" t="s">
        <v>49</v>
      </c>
      <c r="C3460" s="37">
        <v>104</v>
      </c>
      <c r="D3460" s="38">
        <v>2011</v>
      </c>
    </row>
    <row r="3461" spans="1:4" x14ac:dyDescent="0.25">
      <c r="A3461" t="s">
        <v>24</v>
      </c>
      <c r="B3461" t="s">
        <v>50</v>
      </c>
      <c r="C3461" s="37">
        <v>1066</v>
      </c>
      <c r="D3461" s="38">
        <v>2011</v>
      </c>
    </row>
    <row r="3462" spans="1:4" x14ac:dyDescent="0.25">
      <c r="A3462" t="s">
        <v>24</v>
      </c>
      <c r="B3462" t="s">
        <v>51</v>
      </c>
      <c r="C3462" s="37">
        <v>6575</v>
      </c>
      <c r="D3462" s="38">
        <v>2011</v>
      </c>
    </row>
    <row r="3463" spans="1:4" x14ac:dyDescent="0.25">
      <c r="A3463" t="s">
        <v>24</v>
      </c>
      <c r="B3463" t="s">
        <v>52</v>
      </c>
      <c r="C3463" s="37">
        <v>196</v>
      </c>
      <c r="D3463" s="38">
        <v>2011</v>
      </c>
    </row>
    <row r="3464" spans="1:4" x14ac:dyDescent="0.25">
      <c r="A3464" t="s">
        <v>24</v>
      </c>
      <c r="B3464" t="s">
        <v>53</v>
      </c>
      <c r="C3464" s="37">
        <v>0</v>
      </c>
      <c r="D3464" s="38">
        <v>2011</v>
      </c>
    </row>
    <row r="3465" spans="1:4" x14ac:dyDescent="0.25">
      <c r="A3465" t="s">
        <v>24</v>
      </c>
      <c r="B3465" t="s">
        <v>54</v>
      </c>
      <c r="C3465" s="37">
        <v>1986</v>
      </c>
      <c r="D3465" s="38">
        <v>2011</v>
      </c>
    </row>
    <row r="3466" spans="1:4" x14ac:dyDescent="0.25">
      <c r="A3466" t="s">
        <v>24</v>
      </c>
      <c r="B3466" t="s">
        <v>55</v>
      </c>
      <c r="C3466" s="37">
        <v>772</v>
      </c>
      <c r="D3466" s="38">
        <v>2011</v>
      </c>
    </row>
    <row r="3467" spans="1:4" x14ac:dyDescent="0.25">
      <c r="A3467" t="s">
        <v>24</v>
      </c>
      <c r="B3467" t="s">
        <v>56</v>
      </c>
      <c r="C3467" s="37">
        <v>0</v>
      </c>
      <c r="D3467" s="38">
        <v>2011</v>
      </c>
    </row>
    <row r="3468" spans="1:4" x14ac:dyDescent="0.25">
      <c r="A3468" t="s">
        <v>24</v>
      </c>
      <c r="B3468" t="s">
        <v>57</v>
      </c>
      <c r="C3468" s="37">
        <v>893</v>
      </c>
      <c r="D3468" s="38">
        <v>2011</v>
      </c>
    </row>
    <row r="3469" spans="1:4" x14ac:dyDescent="0.25">
      <c r="A3469" t="s">
        <v>24</v>
      </c>
      <c r="B3469" t="s">
        <v>58</v>
      </c>
      <c r="C3469" s="37">
        <v>1285</v>
      </c>
      <c r="D3469" s="38">
        <v>2011</v>
      </c>
    </row>
    <row r="3470" spans="1:4" x14ac:dyDescent="0.25">
      <c r="A3470" t="s">
        <v>25</v>
      </c>
      <c r="B3470" t="s">
        <v>8</v>
      </c>
      <c r="C3470" s="37">
        <v>925</v>
      </c>
      <c r="D3470" s="38">
        <v>2011</v>
      </c>
    </row>
    <row r="3471" spans="1:4" x14ac:dyDescent="0.25">
      <c r="A3471" t="s">
        <v>25</v>
      </c>
      <c r="B3471" t="s">
        <v>9</v>
      </c>
      <c r="C3471" s="37">
        <v>0</v>
      </c>
      <c r="D3471" s="38">
        <v>2011</v>
      </c>
    </row>
    <row r="3472" spans="1:4" x14ac:dyDescent="0.25">
      <c r="A3472" t="s">
        <v>25</v>
      </c>
      <c r="B3472" t="s">
        <v>10</v>
      </c>
      <c r="C3472" s="37">
        <v>1818</v>
      </c>
      <c r="D3472" s="38">
        <v>2011</v>
      </c>
    </row>
    <row r="3473" spans="1:4" x14ac:dyDescent="0.25">
      <c r="A3473" t="s">
        <v>25</v>
      </c>
      <c r="B3473" t="s">
        <v>11</v>
      </c>
      <c r="C3473" s="37">
        <v>1058</v>
      </c>
      <c r="D3473" s="38">
        <v>2011</v>
      </c>
    </row>
    <row r="3474" spans="1:4" x14ac:dyDescent="0.25">
      <c r="A3474" t="s">
        <v>25</v>
      </c>
      <c r="B3474" t="s">
        <v>12</v>
      </c>
      <c r="C3474" s="37">
        <v>2130</v>
      </c>
      <c r="D3474" s="38">
        <v>2011</v>
      </c>
    </row>
    <row r="3475" spans="1:4" x14ac:dyDescent="0.25">
      <c r="A3475" t="s">
        <v>25</v>
      </c>
      <c r="B3475" t="s">
        <v>13</v>
      </c>
      <c r="C3475" s="37">
        <v>221</v>
      </c>
      <c r="D3475" s="38">
        <v>2011</v>
      </c>
    </row>
    <row r="3476" spans="1:4" x14ac:dyDescent="0.25">
      <c r="A3476" t="s">
        <v>25</v>
      </c>
      <c r="B3476" t="s">
        <v>14</v>
      </c>
      <c r="C3476" s="37">
        <v>176</v>
      </c>
      <c r="D3476" s="38">
        <v>2011</v>
      </c>
    </row>
    <row r="3477" spans="1:4" x14ac:dyDescent="0.25">
      <c r="A3477" t="s">
        <v>25</v>
      </c>
      <c r="B3477" t="s">
        <v>15</v>
      </c>
      <c r="C3477" s="37">
        <v>0</v>
      </c>
      <c r="D3477" s="38">
        <v>2011</v>
      </c>
    </row>
    <row r="3478" spans="1:4" x14ac:dyDescent="0.25">
      <c r="A3478" t="s">
        <v>25</v>
      </c>
      <c r="B3478" t="s">
        <v>16</v>
      </c>
      <c r="C3478" s="37">
        <v>201</v>
      </c>
      <c r="D3478" s="38">
        <v>2011</v>
      </c>
    </row>
    <row r="3479" spans="1:4" x14ac:dyDescent="0.25">
      <c r="A3479" t="s">
        <v>25</v>
      </c>
      <c r="B3479" t="s">
        <v>17</v>
      </c>
      <c r="C3479" s="37">
        <v>7400</v>
      </c>
      <c r="D3479" s="38">
        <v>2011</v>
      </c>
    </row>
    <row r="3480" spans="1:4" x14ac:dyDescent="0.25">
      <c r="A3480" t="s">
        <v>25</v>
      </c>
      <c r="B3480" t="s">
        <v>18</v>
      </c>
      <c r="C3480" s="37">
        <v>2725</v>
      </c>
      <c r="D3480" s="38">
        <v>2011</v>
      </c>
    </row>
    <row r="3481" spans="1:4" x14ac:dyDescent="0.25">
      <c r="A3481" t="s">
        <v>25</v>
      </c>
      <c r="B3481" t="s">
        <v>19</v>
      </c>
      <c r="C3481" s="37">
        <v>63</v>
      </c>
      <c r="D3481" s="38">
        <v>2011</v>
      </c>
    </row>
    <row r="3482" spans="1:4" x14ac:dyDescent="0.25">
      <c r="A3482" t="s">
        <v>25</v>
      </c>
      <c r="B3482" t="s">
        <v>20</v>
      </c>
      <c r="C3482" s="37">
        <v>36</v>
      </c>
      <c r="D3482" s="38">
        <v>2011</v>
      </c>
    </row>
    <row r="3483" spans="1:4" x14ac:dyDescent="0.25">
      <c r="A3483" t="s">
        <v>25</v>
      </c>
      <c r="B3483" t="s">
        <v>21</v>
      </c>
      <c r="C3483" s="37">
        <v>4273</v>
      </c>
      <c r="D3483" s="38">
        <v>2011</v>
      </c>
    </row>
    <row r="3484" spans="1:4" x14ac:dyDescent="0.25">
      <c r="A3484" t="s">
        <v>25</v>
      </c>
      <c r="B3484" t="s">
        <v>22</v>
      </c>
      <c r="C3484" s="37">
        <v>11071</v>
      </c>
      <c r="D3484" s="38">
        <v>2011</v>
      </c>
    </row>
    <row r="3485" spans="1:4" x14ac:dyDescent="0.25">
      <c r="A3485" t="s">
        <v>25</v>
      </c>
      <c r="B3485" t="s">
        <v>23</v>
      </c>
      <c r="C3485" s="37">
        <v>536</v>
      </c>
      <c r="D3485" s="38">
        <v>2011</v>
      </c>
    </row>
    <row r="3486" spans="1:4" x14ac:dyDescent="0.25">
      <c r="A3486" t="s">
        <v>25</v>
      </c>
      <c r="B3486" t="s">
        <v>24</v>
      </c>
      <c r="C3486" s="37">
        <v>253</v>
      </c>
      <c r="D3486" s="38">
        <v>2011</v>
      </c>
    </row>
    <row r="3487" spans="1:4" x14ac:dyDescent="0.25">
      <c r="A3487" t="s">
        <v>25</v>
      </c>
      <c r="B3487" t="s">
        <v>25</v>
      </c>
      <c r="C3487" s="37" t="s">
        <v>60</v>
      </c>
      <c r="D3487" s="38">
        <v>2011</v>
      </c>
    </row>
    <row r="3488" spans="1:4" x14ac:dyDescent="0.25">
      <c r="A3488" t="s">
        <v>25</v>
      </c>
      <c r="B3488" t="s">
        <v>26</v>
      </c>
      <c r="C3488" s="37">
        <v>1399</v>
      </c>
      <c r="D3488" s="38">
        <v>2011</v>
      </c>
    </row>
    <row r="3489" spans="1:4" x14ac:dyDescent="0.25">
      <c r="A3489" t="s">
        <v>25</v>
      </c>
      <c r="B3489" t="s">
        <v>27</v>
      </c>
      <c r="C3489" s="37">
        <v>71</v>
      </c>
      <c r="D3489" s="38">
        <v>2011</v>
      </c>
    </row>
    <row r="3490" spans="1:4" x14ac:dyDescent="0.25">
      <c r="A3490" t="s">
        <v>25</v>
      </c>
      <c r="B3490" t="s">
        <v>28</v>
      </c>
      <c r="C3490" s="37">
        <v>2076</v>
      </c>
      <c r="D3490" s="38">
        <v>2011</v>
      </c>
    </row>
    <row r="3491" spans="1:4" x14ac:dyDescent="0.25">
      <c r="A3491" t="s">
        <v>25</v>
      </c>
      <c r="B3491" t="s">
        <v>29</v>
      </c>
      <c r="C3491" s="37">
        <v>1019</v>
      </c>
      <c r="D3491" s="38">
        <v>2011</v>
      </c>
    </row>
    <row r="3492" spans="1:4" x14ac:dyDescent="0.25">
      <c r="A3492" t="s">
        <v>25</v>
      </c>
      <c r="B3492" t="s">
        <v>30</v>
      </c>
      <c r="C3492" s="37">
        <v>3178</v>
      </c>
      <c r="D3492" s="38">
        <v>2011</v>
      </c>
    </row>
    <row r="3493" spans="1:4" x14ac:dyDescent="0.25">
      <c r="A3493" t="s">
        <v>25</v>
      </c>
      <c r="B3493" t="s">
        <v>31</v>
      </c>
      <c r="C3493" s="37">
        <v>475</v>
      </c>
      <c r="D3493" s="38">
        <v>2011</v>
      </c>
    </row>
    <row r="3494" spans="1:4" x14ac:dyDescent="0.25">
      <c r="A3494" t="s">
        <v>25</v>
      </c>
      <c r="B3494" t="s">
        <v>32</v>
      </c>
      <c r="C3494" s="37">
        <v>1248</v>
      </c>
      <c r="D3494" s="38">
        <v>2011</v>
      </c>
    </row>
    <row r="3495" spans="1:4" x14ac:dyDescent="0.25">
      <c r="A3495" t="s">
        <v>25</v>
      </c>
      <c r="B3495" t="s">
        <v>33</v>
      </c>
      <c r="C3495" s="37">
        <v>2793</v>
      </c>
      <c r="D3495" s="38">
        <v>2011</v>
      </c>
    </row>
    <row r="3496" spans="1:4" x14ac:dyDescent="0.25">
      <c r="A3496" t="s">
        <v>25</v>
      </c>
      <c r="B3496" t="s">
        <v>34</v>
      </c>
      <c r="C3496" s="37">
        <v>216</v>
      </c>
      <c r="D3496" s="38">
        <v>2011</v>
      </c>
    </row>
    <row r="3497" spans="1:4" x14ac:dyDescent="0.25">
      <c r="A3497" t="s">
        <v>25</v>
      </c>
      <c r="B3497" t="s">
        <v>35</v>
      </c>
      <c r="C3497" s="37">
        <v>471</v>
      </c>
      <c r="D3497" s="38">
        <v>2011</v>
      </c>
    </row>
    <row r="3498" spans="1:4" x14ac:dyDescent="0.25">
      <c r="A3498" t="s">
        <v>25</v>
      </c>
      <c r="B3498" t="s">
        <v>36</v>
      </c>
      <c r="C3498" s="37">
        <v>1358</v>
      </c>
      <c r="D3498" s="38">
        <v>2011</v>
      </c>
    </row>
    <row r="3499" spans="1:4" x14ac:dyDescent="0.25">
      <c r="A3499" t="s">
        <v>25</v>
      </c>
      <c r="B3499" t="s">
        <v>37</v>
      </c>
      <c r="C3499" s="37">
        <v>52</v>
      </c>
      <c r="D3499" s="38">
        <v>2011</v>
      </c>
    </row>
    <row r="3500" spans="1:4" x14ac:dyDescent="0.25">
      <c r="A3500" t="s">
        <v>25</v>
      </c>
      <c r="B3500" t="s">
        <v>38</v>
      </c>
      <c r="C3500" s="37">
        <v>1289</v>
      </c>
      <c r="D3500" s="38">
        <v>2011</v>
      </c>
    </row>
    <row r="3501" spans="1:4" x14ac:dyDescent="0.25">
      <c r="A3501" t="s">
        <v>25</v>
      </c>
      <c r="B3501" t="s">
        <v>39</v>
      </c>
      <c r="C3501" s="37">
        <v>553</v>
      </c>
      <c r="D3501" s="38">
        <v>2011</v>
      </c>
    </row>
    <row r="3502" spans="1:4" x14ac:dyDescent="0.25">
      <c r="A3502" t="s">
        <v>25</v>
      </c>
      <c r="B3502" t="s">
        <v>40</v>
      </c>
      <c r="C3502" s="37">
        <v>2174</v>
      </c>
      <c r="D3502" s="38">
        <v>2011</v>
      </c>
    </row>
    <row r="3503" spans="1:4" x14ac:dyDescent="0.25">
      <c r="A3503" t="s">
        <v>25</v>
      </c>
      <c r="B3503" t="s">
        <v>41</v>
      </c>
      <c r="C3503" s="37">
        <v>3916</v>
      </c>
      <c r="D3503" s="38">
        <v>2011</v>
      </c>
    </row>
    <row r="3504" spans="1:4" x14ac:dyDescent="0.25">
      <c r="A3504" t="s">
        <v>25</v>
      </c>
      <c r="B3504" t="s">
        <v>42</v>
      </c>
      <c r="C3504" s="37">
        <v>117</v>
      </c>
      <c r="D3504" s="38">
        <v>2011</v>
      </c>
    </row>
    <row r="3505" spans="1:4" x14ac:dyDescent="0.25">
      <c r="A3505" t="s">
        <v>25</v>
      </c>
      <c r="B3505" t="s">
        <v>43</v>
      </c>
      <c r="C3505" s="37">
        <v>19617</v>
      </c>
      <c r="D3505" s="38">
        <v>2011</v>
      </c>
    </row>
    <row r="3506" spans="1:4" x14ac:dyDescent="0.25">
      <c r="A3506" t="s">
        <v>25</v>
      </c>
      <c r="B3506" t="s">
        <v>44</v>
      </c>
      <c r="C3506" s="37">
        <v>1256</v>
      </c>
      <c r="D3506" s="38">
        <v>2011</v>
      </c>
    </row>
    <row r="3507" spans="1:4" x14ac:dyDescent="0.25">
      <c r="A3507" t="s">
        <v>25</v>
      </c>
      <c r="B3507" t="s">
        <v>45</v>
      </c>
      <c r="C3507" s="37">
        <v>459</v>
      </c>
      <c r="D3507" s="38">
        <v>2011</v>
      </c>
    </row>
    <row r="3508" spans="1:4" x14ac:dyDescent="0.25">
      <c r="A3508" t="s">
        <v>25</v>
      </c>
      <c r="B3508" t="s">
        <v>46</v>
      </c>
      <c r="C3508" s="37">
        <v>1490</v>
      </c>
      <c r="D3508" s="38">
        <v>2011</v>
      </c>
    </row>
    <row r="3509" spans="1:4" x14ac:dyDescent="0.25">
      <c r="A3509" t="s">
        <v>25</v>
      </c>
      <c r="B3509" t="s">
        <v>47</v>
      </c>
      <c r="C3509" s="37">
        <v>640</v>
      </c>
      <c r="D3509" s="38">
        <v>2011</v>
      </c>
    </row>
    <row r="3510" spans="1:4" x14ac:dyDescent="0.25">
      <c r="A3510" t="s">
        <v>25</v>
      </c>
      <c r="B3510" t="s">
        <v>48</v>
      </c>
      <c r="C3510" s="37">
        <v>1387</v>
      </c>
      <c r="D3510" s="38">
        <v>2011</v>
      </c>
    </row>
    <row r="3511" spans="1:4" x14ac:dyDescent="0.25">
      <c r="A3511" t="s">
        <v>25</v>
      </c>
      <c r="B3511" t="s">
        <v>49</v>
      </c>
      <c r="C3511" s="37">
        <v>0</v>
      </c>
      <c r="D3511" s="38">
        <v>2011</v>
      </c>
    </row>
    <row r="3512" spans="1:4" x14ac:dyDescent="0.25">
      <c r="A3512" t="s">
        <v>25</v>
      </c>
      <c r="B3512" t="s">
        <v>50</v>
      </c>
      <c r="C3512" s="37">
        <v>16852</v>
      </c>
      <c r="D3512" s="38">
        <v>2011</v>
      </c>
    </row>
    <row r="3513" spans="1:4" x14ac:dyDescent="0.25">
      <c r="A3513" t="s">
        <v>25</v>
      </c>
      <c r="B3513" t="s">
        <v>51</v>
      </c>
      <c r="C3513" s="37">
        <v>4661</v>
      </c>
      <c r="D3513" s="38">
        <v>2011</v>
      </c>
    </row>
    <row r="3514" spans="1:4" x14ac:dyDescent="0.25">
      <c r="A3514" t="s">
        <v>25</v>
      </c>
      <c r="B3514" t="s">
        <v>52</v>
      </c>
      <c r="C3514" s="37">
        <v>140</v>
      </c>
      <c r="D3514" s="38">
        <v>2011</v>
      </c>
    </row>
    <row r="3515" spans="1:4" x14ac:dyDescent="0.25">
      <c r="A3515" t="s">
        <v>25</v>
      </c>
      <c r="B3515" t="s">
        <v>53</v>
      </c>
      <c r="C3515" s="37">
        <v>151</v>
      </c>
      <c r="D3515" s="38">
        <v>2011</v>
      </c>
    </row>
    <row r="3516" spans="1:4" x14ac:dyDescent="0.25">
      <c r="A3516" t="s">
        <v>25</v>
      </c>
      <c r="B3516" t="s">
        <v>54</v>
      </c>
      <c r="C3516" s="37">
        <v>5154</v>
      </c>
      <c r="D3516" s="38">
        <v>2011</v>
      </c>
    </row>
    <row r="3517" spans="1:4" x14ac:dyDescent="0.25">
      <c r="A3517" t="s">
        <v>25</v>
      </c>
      <c r="B3517" t="s">
        <v>55</v>
      </c>
      <c r="C3517" s="37">
        <v>1121</v>
      </c>
      <c r="D3517" s="38">
        <v>2011</v>
      </c>
    </row>
    <row r="3518" spans="1:4" x14ac:dyDescent="0.25">
      <c r="A3518" t="s">
        <v>25</v>
      </c>
      <c r="B3518" t="s">
        <v>56</v>
      </c>
      <c r="C3518" s="37">
        <v>1174</v>
      </c>
      <c r="D3518" s="38">
        <v>2011</v>
      </c>
    </row>
    <row r="3519" spans="1:4" x14ac:dyDescent="0.25">
      <c r="A3519" t="s">
        <v>25</v>
      </c>
      <c r="B3519" t="s">
        <v>57</v>
      </c>
      <c r="C3519" s="37">
        <v>581</v>
      </c>
      <c r="D3519" s="38">
        <v>2011</v>
      </c>
    </row>
    <row r="3520" spans="1:4" x14ac:dyDescent="0.25">
      <c r="A3520" t="s">
        <v>25</v>
      </c>
      <c r="B3520" t="s">
        <v>58</v>
      </c>
      <c r="C3520" s="37">
        <v>57</v>
      </c>
      <c r="D3520" s="38">
        <v>2011</v>
      </c>
    </row>
    <row r="3521" spans="1:4" x14ac:dyDescent="0.25">
      <c r="A3521" t="s">
        <v>26</v>
      </c>
      <c r="B3521" t="s">
        <v>8</v>
      </c>
      <c r="C3521" s="37">
        <v>3065</v>
      </c>
      <c r="D3521" s="38">
        <v>2011</v>
      </c>
    </row>
    <row r="3522" spans="1:4" x14ac:dyDescent="0.25">
      <c r="A3522" t="s">
        <v>26</v>
      </c>
      <c r="B3522" t="s">
        <v>9</v>
      </c>
      <c r="C3522" s="37">
        <v>288</v>
      </c>
      <c r="D3522" s="38">
        <v>2011</v>
      </c>
    </row>
    <row r="3523" spans="1:4" x14ac:dyDescent="0.25">
      <c r="A3523" t="s">
        <v>26</v>
      </c>
      <c r="B3523" t="s">
        <v>10</v>
      </c>
      <c r="C3523" s="37">
        <v>2010</v>
      </c>
      <c r="D3523" s="38">
        <v>2011</v>
      </c>
    </row>
    <row r="3524" spans="1:4" x14ac:dyDescent="0.25">
      <c r="A3524" t="s">
        <v>26</v>
      </c>
      <c r="B3524" t="s">
        <v>11</v>
      </c>
      <c r="C3524" s="37">
        <v>2774</v>
      </c>
      <c r="D3524" s="38">
        <v>2011</v>
      </c>
    </row>
    <row r="3525" spans="1:4" x14ac:dyDescent="0.25">
      <c r="A3525" t="s">
        <v>26</v>
      </c>
      <c r="B3525" t="s">
        <v>12</v>
      </c>
      <c r="C3525" s="37">
        <v>3957</v>
      </c>
      <c r="D3525" s="38">
        <v>2011</v>
      </c>
    </row>
    <row r="3526" spans="1:4" x14ac:dyDescent="0.25">
      <c r="A3526" t="s">
        <v>26</v>
      </c>
      <c r="B3526" t="s">
        <v>13</v>
      </c>
      <c r="C3526" s="37">
        <v>1202</v>
      </c>
      <c r="D3526" s="38">
        <v>2011</v>
      </c>
    </row>
    <row r="3527" spans="1:4" x14ac:dyDescent="0.25">
      <c r="A3527" t="s">
        <v>26</v>
      </c>
      <c r="B3527" t="s">
        <v>14</v>
      </c>
      <c r="C3527" s="37">
        <v>358</v>
      </c>
      <c r="D3527" s="38">
        <v>2011</v>
      </c>
    </row>
    <row r="3528" spans="1:4" x14ac:dyDescent="0.25">
      <c r="A3528" t="s">
        <v>26</v>
      </c>
      <c r="B3528" t="s">
        <v>15</v>
      </c>
      <c r="C3528" s="37">
        <v>0</v>
      </c>
      <c r="D3528" s="38">
        <v>2011</v>
      </c>
    </row>
    <row r="3529" spans="1:4" x14ac:dyDescent="0.25">
      <c r="A3529" t="s">
        <v>26</v>
      </c>
      <c r="B3529" t="s">
        <v>16</v>
      </c>
      <c r="C3529" s="37">
        <v>195</v>
      </c>
      <c r="D3529" s="38">
        <v>2011</v>
      </c>
    </row>
    <row r="3530" spans="1:4" x14ac:dyDescent="0.25">
      <c r="A3530" t="s">
        <v>26</v>
      </c>
      <c r="B3530" t="s">
        <v>17</v>
      </c>
      <c r="C3530" s="37">
        <v>5193</v>
      </c>
      <c r="D3530" s="38">
        <v>2011</v>
      </c>
    </row>
    <row r="3531" spans="1:4" x14ac:dyDescent="0.25">
      <c r="A3531" t="s">
        <v>26</v>
      </c>
      <c r="B3531" t="s">
        <v>18</v>
      </c>
      <c r="C3531" s="37">
        <v>4425</v>
      </c>
      <c r="D3531" s="38">
        <v>2011</v>
      </c>
    </row>
    <row r="3532" spans="1:4" x14ac:dyDescent="0.25">
      <c r="A3532" t="s">
        <v>26</v>
      </c>
      <c r="B3532" t="s">
        <v>19</v>
      </c>
      <c r="C3532" s="37">
        <v>688</v>
      </c>
      <c r="D3532" s="38">
        <v>2011</v>
      </c>
    </row>
    <row r="3533" spans="1:4" x14ac:dyDescent="0.25">
      <c r="A3533" t="s">
        <v>26</v>
      </c>
      <c r="B3533" t="s">
        <v>20</v>
      </c>
      <c r="C3533" s="37">
        <v>230</v>
      </c>
      <c r="D3533" s="38">
        <v>2011</v>
      </c>
    </row>
    <row r="3534" spans="1:4" x14ac:dyDescent="0.25">
      <c r="A3534" t="s">
        <v>26</v>
      </c>
      <c r="B3534" t="s">
        <v>21</v>
      </c>
      <c r="C3534" s="37">
        <v>1189</v>
      </c>
      <c r="D3534" s="38">
        <v>2011</v>
      </c>
    </row>
    <row r="3535" spans="1:4" x14ac:dyDescent="0.25">
      <c r="A3535" t="s">
        <v>26</v>
      </c>
      <c r="B3535" t="s">
        <v>22</v>
      </c>
      <c r="C3535" s="37">
        <v>1549</v>
      </c>
      <c r="D3535" s="38">
        <v>2011</v>
      </c>
    </row>
    <row r="3536" spans="1:4" x14ac:dyDescent="0.25">
      <c r="A3536" t="s">
        <v>26</v>
      </c>
      <c r="B3536" t="s">
        <v>23</v>
      </c>
      <c r="C3536" s="37">
        <v>468</v>
      </c>
      <c r="D3536" s="38">
        <v>2011</v>
      </c>
    </row>
    <row r="3537" spans="1:4" x14ac:dyDescent="0.25">
      <c r="A3537" t="s">
        <v>26</v>
      </c>
      <c r="B3537" t="s">
        <v>24</v>
      </c>
      <c r="C3537" s="37">
        <v>312</v>
      </c>
      <c r="D3537" s="38">
        <v>2011</v>
      </c>
    </row>
    <row r="3538" spans="1:4" x14ac:dyDescent="0.25">
      <c r="A3538" t="s">
        <v>26</v>
      </c>
      <c r="B3538" t="s">
        <v>25</v>
      </c>
      <c r="C3538" s="37">
        <v>1520</v>
      </c>
      <c r="D3538" s="38">
        <v>2011</v>
      </c>
    </row>
    <row r="3539" spans="1:4" x14ac:dyDescent="0.25">
      <c r="A3539" t="s">
        <v>26</v>
      </c>
      <c r="B3539" t="s">
        <v>26</v>
      </c>
      <c r="C3539" s="37" t="s">
        <v>60</v>
      </c>
      <c r="D3539" s="38">
        <v>2011</v>
      </c>
    </row>
    <row r="3540" spans="1:4" x14ac:dyDescent="0.25">
      <c r="A3540" t="s">
        <v>26</v>
      </c>
      <c r="B3540" t="s">
        <v>27</v>
      </c>
      <c r="C3540" s="37">
        <v>120</v>
      </c>
      <c r="D3540" s="38">
        <v>2011</v>
      </c>
    </row>
    <row r="3541" spans="1:4" x14ac:dyDescent="0.25">
      <c r="A3541" t="s">
        <v>26</v>
      </c>
      <c r="B3541" t="s">
        <v>28</v>
      </c>
      <c r="C3541" s="37">
        <v>1221</v>
      </c>
      <c r="D3541" s="38">
        <v>2011</v>
      </c>
    </row>
    <row r="3542" spans="1:4" x14ac:dyDescent="0.25">
      <c r="A3542" t="s">
        <v>26</v>
      </c>
      <c r="B3542" t="s">
        <v>29</v>
      </c>
      <c r="C3542" s="37">
        <v>439</v>
      </c>
      <c r="D3542" s="38">
        <v>2011</v>
      </c>
    </row>
    <row r="3543" spans="1:4" x14ac:dyDescent="0.25">
      <c r="A3543" t="s">
        <v>26</v>
      </c>
      <c r="B3543" t="s">
        <v>30</v>
      </c>
      <c r="C3543" s="37">
        <v>1163</v>
      </c>
      <c r="D3543" s="38">
        <v>2011</v>
      </c>
    </row>
    <row r="3544" spans="1:4" x14ac:dyDescent="0.25">
      <c r="A3544" t="s">
        <v>26</v>
      </c>
      <c r="B3544" t="s">
        <v>31</v>
      </c>
      <c r="C3544" s="37">
        <v>698</v>
      </c>
      <c r="D3544" s="38">
        <v>2011</v>
      </c>
    </row>
    <row r="3545" spans="1:4" x14ac:dyDescent="0.25">
      <c r="A3545" t="s">
        <v>26</v>
      </c>
      <c r="B3545" t="s">
        <v>32</v>
      </c>
      <c r="C3545" s="37">
        <v>10255</v>
      </c>
      <c r="D3545" s="38">
        <v>2011</v>
      </c>
    </row>
    <row r="3546" spans="1:4" x14ac:dyDescent="0.25">
      <c r="A3546" t="s">
        <v>26</v>
      </c>
      <c r="B3546" t="s">
        <v>33</v>
      </c>
      <c r="C3546" s="37">
        <v>1375</v>
      </c>
      <c r="D3546" s="38">
        <v>2011</v>
      </c>
    </row>
    <row r="3547" spans="1:4" x14ac:dyDescent="0.25">
      <c r="A3547" t="s">
        <v>26</v>
      </c>
      <c r="B3547" t="s">
        <v>34</v>
      </c>
      <c r="C3547" s="37">
        <v>278</v>
      </c>
      <c r="D3547" s="38">
        <v>2011</v>
      </c>
    </row>
    <row r="3548" spans="1:4" x14ac:dyDescent="0.25">
      <c r="A3548" t="s">
        <v>26</v>
      </c>
      <c r="B3548" t="s">
        <v>35</v>
      </c>
      <c r="C3548" s="37">
        <v>176</v>
      </c>
      <c r="D3548" s="38">
        <v>2011</v>
      </c>
    </row>
    <row r="3549" spans="1:4" x14ac:dyDescent="0.25">
      <c r="A3549" t="s">
        <v>26</v>
      </c>
      <c r="B3549" t="s">
        <v>36</v>
      </c>
      <c r="C3549" s="37">
        <v>994</v>
      </c>
      <c r="D3549" s="38">
        <v>2011</v>
      </c>
    </row>
    <row r="3550" spans="1:4" x14ac:dyDescent="0.25">
      <c r="A3550" t="s">
        <v>26</v>
      </c>
      <c r="B3550" t="s">
        <v>37</v>
      </c>
      <c r="C3550" s="37">
        <v>15</v>
      </c>
      <c r="D3550" s="38">
        <v>2011</v>
      </c>
    </row>
    <row r="3551" spans="1:4" x14ac:dyDescent="0.25">
      <c r="A3551" t="s">
        <v>26</v>
      </c>
      <c r="B3551" t="s">
        <v>38</v>
      </c>
      <c r="C3551" s="37">
        <v>453</v>
      </c>
      <c r="D3551" s="38">
        <v>2011</v>
      </c>
    </row>
    <row r="3552" spans="1:4" x14ac:dyDescent="0.25">
      <c r="A3552" t="s">
        <v>26</v>
      </c>
      <c r="B3552" t="s">
        <v>39</v>
      </c>
      <c r="C3552" s="37">
        <v>1028</v>
      </c>
      <c r="D3552" s="38">
        <v>2011</v>
      </c>
    </row>
    <row r="3553" spans="1:4" x14ac:dyDescent="0.25">
      <c r="A3553" t="s">
        <v>26</v>
      </c>
      <c r="B3553" t="s">
        <v>40</v>
      </c>
      <c r="C3553" s="37">
        <v>1360</v>
      </c>
      <c r="D3553" s="38">
        <v>2011</v>
      </c>
    </row>
    <row r="3554" spans="1:4" x14ac:dyDescent="0.25">
      <c r="A3554" t="s">
        <v>26</v>
      </c>
      <c r="B3554" t="s">
        <v>41</v>
      </c>
      <c r="C3554" s="37">
        <v>2134</v>
      </c>
      <c r="D3554" s="38">
        <v>2011</v>
      </c>
    </row>
    <row r="3555" spans="1:4" x14ac:dyDescent="0.25">
      <c r="A3555" t="s">
        <v>26</v>
      </c>
      <c r="B3555" t="s">
        <v>42</v>
      </c>
      <c r="C3555" s="37">
        <v>277</v>
      </c>
      <c r="D3555" s="38">
        <v>2011</v>
      </c>
    </row>
    <row r="3556" spans="1:4" x14ac:dyDescent="0.25">
      <c r="A3556" t="s">
        <v>26</v>
      </c>
      <c r="B3556" t="s">
        <v>43</v>
      </c>
      <c r="C3556" s="37">
        <v>2641</v>
      </c>
      <c r="D3556" s="38">
        <v>2011</v>
      </c>
    </row>
    <row r="3557" spans="1:4" x14ac:dyDescent="0.25">
      <c r="A3557" t="s">
        <v>26</v>
      </c>
      <c r="B3557" t="s">
        <v>44</v>
      </c>
      <c r="C3557" s="37">
        <v>4235</v>
      </c>
      <c r="D3557" s="38">
        <v>2011</v>
      </c>
    </row>
    <row r="3558" spans="1:4" x14ac:dyDescent="0.25">
      <c r="A3558" t="s">
        <v>26</v>
      </c>
      <c r="B3558" t="s">
        <v>45</v>
      </c>
      <c r="C3558" s="37">
        <v>1531</v>
      </c>
      <c r="D3558" s="38">
        <v>2011</v>
      </c>
    </row>
    <row r="3559" spans="1:4" x14ac:dyDescent="0.25">
      <c r="A3559" t="s">
        <v>26</v>
      </c>
      <c r="B3559" t="s">
        <v>46</v>
      </c>
      <c r="C3559" s="37">
        <v>455</v>
      </c>
      <c r="D3559" s="38">
        <v>2011</v>
      </c>
    </row>
    <row r="3560" spans="1:4" x14ac:dyDescent="0.25">
      <c r="A3560" t="s">
        <v>26</v>
      </c>
      <c r="B3560" t="s">
        <v>47</v>
      </c>
      <c r="C3560" s="37">
        <v>268</v>
      </c>
      <c r="D3560" s="38">
        <v>2011</v>
      </c>
    </row>
    <row r="3561" spans="1:4" x14ac:dyDescent="0.25">
      <c r="A3561" t="s">
        <v>26</v>
      </c>
      <c r="B3561" t="s">
        <v>48</v>
      </c>
      <c r="C3561" s="37">
        <v>1573</v>
      </c>
      <c r="D3561" s="38">
        <v>2011</v>
      </c>
    </row>
    <row r="3562" spans="1:4" x14ac:dyDescent="0.25">
      <c r="A3562" t="s">
        <v>26</v>
      </c>
      <c r="B3562" t="s">
        <v>49</v>
      </c>
      <c r="C3562" s="37">
        <v>37</v>
      </c>
      <c r="D3562" s="38">
        <v>2011</v>
      </c>
    </row>
    <row r="3563" spans="1:4" x14ac:dyDescent="0.25">
      <c r="A3563" t="s">
        <v>26</v>
      </c>
      <c r="B3563" t="s">
        <v>50</v>
      </c>
      <c r="C3563" s="37">
        <v>2495</v>
      </c>
      <c r="D3563" s="38">
        <v>2011</v>
      </c>
    </row>
    <row r="3564" spans="1:4" x14ac:dyDescent="0.25">
      <c r="A3564" t="s">
        <v>26</v>
      </c>
      <c r="B3564" t="s">
        <v>51</v>
      </c>
      <c r="C3564" s="37">
        <v>30292</v>
      </c>
      <c r="D3564" s="38">
        <v>2011</v>
      </c>
    </row>
    <row r="3565" spans="1:4" x14ac:dyDescent="0.25">
      <c r="A3565" t="s">
        <v>26</v>
      </c>
      <c r="B3565" t="s">
        <v>52</v>
      </c>
      <c r="C3565" s="37">
        <v>179</v>
      </c>
      <c r="D3565" s="38">
        <v>2011</v>
      </c>
    </row>
    <row r="3566" spans="1:4" x14ac:dyDescent="0.25">
      <c r="A3566" t="s">
        <v>26</v>
      </c>
      <c r="B3566" t="s">
        <v>53</v>
      </c>
      <c r="C3566" s="37">
        <v>87</v>
      </c>
      <c r="D3566" s="38">
        <v>2011</v>
      </c>
    </row>
    <row r="3567" spans="1:4" x14ac:dyDescent="0.25">
      <c r="A3567" t="s">
        <v>26</v>
      </c>
      <c r="B3567" t="s">
        <v>54</v>
      </c>
      <c r="C3567" s="37">
        <v>2055</v>
      </c>
      <c r="D3567" s="38">
        <v>2011</v>
      </c>
    </row>
    <row r="3568" spans="1:4" x14ac:dyDescent="0.25">
      <c r="A3568" t="s">
        <v>26</v>
      </c>
      <c r="B3568" t="s">
        <v>55</v>
      </c>
      <c r="C3568" s="37">
        <v>1075</v>
      </c>
      <c r="D3568" s="38">
        <v>2011</v>
      </c>
    </row>
    <row r="3569" spans="1:4" x14ac:dyDescent="0.25">
      <c r="A3569" t="s">
        <v>26</v>
      </c>
      <c r="B3569" t="s">
        <v>56</v>
      </c>
      <c r="C3569" s="37">
        <v>110</v>
      </c>
      <c r="D3569" s="38">
        <v>2011</v>
      </c>
    </row>
    <row r="3570" spans="1:4" x14ac:dyDescent="0.25">
      <c r="A3570" t="s">
        <v>26</v>
      </c>
      <c r="B3570" t="s">
        <v>57</v>
      </c>
      <c r="C3570" s="37">
        <v>339</v>
      </c>
      <c r="D3570" s="38">
        <v>2011</v>
      </c>
    </row>
    <row r="3571" spans="1:4" x14ac:dyDescent="0.25">
      <c r="A3571" t="s">
        <v>26</v>
      </c>
      <c r="B3571" t="s">
        <v>58</v>
      </c>
      <c r="C3571" s="37">
        <v>357</v>
      </c>
      <c r="D3571" s="38">
        <v>2011</v>
      </c>
    </row>
    <row r="3572" spans="1:4" x14ac:dyDescent="0.25">
      <c r="A3572" t="s">
        <v>27</v>
      </c>
      <c r="B3572" t="s">
        <v>8</v>
      </c>
      <c r="C3572" s="37">
        <v>634</v>
      </c>
      <c r="D3572" s="38">
        <v>2011</v>
      </c>
    </row>
    <row r="3573" spans="1:4" x14ac:dyDescent="0.25">
      <c r="A3573" t="s">
        <v>27</v>
      </c>
      <c r="B3573" t="s">
        <v>9</v>
      </c>
      <c r="C3573" s="37">
        <v>37</v>
      </c>
      <c r="D3573" s="38">
        <v>2011</v>
      </c>
    </row>
    <row r="3574" spans="1:4" x14ac:dyDescent="0.25">
      <c r="A3574" t="s">
        <v>27</v>
      </c>
      <c r="B3574" t="s">
        <v>10</v>
      </c>
      <c r="C3574" s="37">
        <v>325</v>
      </c>
      <c r="D3574" s="38">
        <v>2011</v>
      </c>
    </row>
    <row r="3575" spans="1:4" x14ac:dyDescent="0.25">
      <c r="A3575" t="s">
        <v>27</v>
      </c>
      <c r="B3575" t="s">
        <v>11</v>
      </c>
      <c r="C3575" s="37">
        <v>38</v>
      </c>
      <c r="D3575" s="38">
        <v>2011</v>
      </c>
    </row>
    <row r="3576" spans="1:4" x14ac:dyDescent="0.25">
      <c r="A3576" t="s">
        <v>27</v>
      </c>
      <c r="B3576" t="s">
        <v>12</v>
      </c>
      <c r="C3576" s="37">
        <v>829</v>
      </c>
      <c r="D3576" s="38">
        <v>2011</v>
      </c>
    </row>
    <row r="3577" spans="1:4" x14ac:dyDescent="0.25">
      <c r="A3577" t="s">
        <v>27</v>
      </c>
      <c r="B3577" t="s">
        <v>13</v>
      </c>
      <c r="C3577" s="37">
        <v>290</v>
      </c>
      <c r="D3577" s="38">
        <v>2011</v>
      </c>
    </row>
    <row r="3578" spans="1:4" x14ac:dyDescent="0.25">
      <c r="A3578" t="s">
        <v>27</v>
      </c>
      <c r="B3578" t="s">
        <v>14</v>
      </c>
      <c r="C3578" s="37">
        <v>2481</v>
      </c>
      <c r="D3578" s="38">
        <v>2011</v>
      </c>
    </row>
    <row r="3579" spans="1:4" x14ac:dyDescent="0.25">
      <c r="A3579" t="s">
        <v>27</v>
      </c>
      <c r="B3579" t="s">
        <v>15</v>
      </c>
      <c r="C3579" s="37">
        <v>238</v>
      </c>
      <c r="D3579" s="38">
        <v>2011</v>
      </c>
    </row>
    <row r="3580" spans="1:4" x14ac:dyDescent="0.25">
      <c r="A3580" t="s">
        <v>27</v>
      </c>
      <c r="B3580" t="s">
        <v>16</v>
      </c>
      <c r="C3580" s="37">
        <v>239</v>
      </c>
      <c r="D3580" s="38">
        <v>2011</v>
      </c>
    </row>
    <row r="3581" spans="1:4" x14ac:dyDescent="0.25">
      <c r="A3581" t="s">
        <v>27</v>
      </c>
      <c r="B3581" t="s">
        <v>17</v>
      </c>
      <c r="C3581" s="37">
        <v>4304</v>
      </c>
      <c r="D3581" s="38">
        <v>2011</v>
      </c>
    </row>
    <row r="3582" spans="1:4" x14ac:dyDescent="0.25">
      <c r="A3582" t="s">
        <v>27</v>
      </c>
      <c r="B3582" t="s">
        <v>18</v>
      </c>
      <c r="C3582" s="37">
        <v>507</v>
      </c>
      <c r="D3582" s="38">
        <v>2011</v>
      </c>
    </row>
    <row r="3583" spans="1:4" x14ac:dyDescent="0.25">
      <c r="A3583" t="s">
        <v>27</v>
      </c>
      <c r="B3583" t="s">
        <v>19</v>
      </c>
      <c r="C3583" s="37">
        <v>177</v>
      </c>
      <c r="D3583" s="38">
        <v>2011</v>
      </c>
    </row>
    <row r="3584" spans="1:4" x14ac:dyDescent="0.25">
      <c r="A3584" t="s">
        <v>27</v>
      </c>
      <c r="B3584" t="s">
        <v>20</v>
      </c>
      <c r="C3584" s="37">
        <v>0</v>
      </c>
      <c r="D3584" s="38">
        <v>2011</v>
      </c>
    </row>
    <row r="3585" spans="1:4" x14ac:dyDescent="0.25">
      <c r="A3585" t="s">
        <v>27</v>
      </c>
      <c r="B3585" t="s">
        <v>21</v>
      </c>
      <c r="C3585" s="37">
        <v>675</v>
      </c>
      <c r="D3585" s="38">
        <v>2011</v>
      </c>
    </row>
    <row r="3586" spans="1:4" x14ac:dyDescent="0.25">
      <c r="A3586" t="s">
        <v>27</v>
      </c>
      <c r="B3586" t="s">
        <v>22</v>
      </c>
      <c r="C3586" s="37">
        <v>164</v>
      </c>
      <c r="D3586" s="38">
        <v>2011</v>
      </c>
    </row>
    <row r="3587" spans="1:4" x14ac:dyDescent="0.25">
      <c r="A3587" t="s">
        <v>27</v>
      </c>
      <c r="B3587" t="s">
        <v>23</v>
      </c>
      <c r="C3587" s="37">
        <v>275</v>
      </c>
      <c r="D3587" s="38">
        <v>2011</v>
      </c>
    </row>
    <row r="3588" spans="1:4" x14ac:dyDescent="0.25">
      <c r="A3588" t="s">
        <v>27</v>
      </c>
      <c r="B3588" t="s">
        <v>24</v>
      </c>
      <c r="C3588" s="37">
        <v>523</v>
      </c>
      <c r="D3588" s="38">
        <v>2011</v>
      </c>
    </row>
    <row r="3589" spans="1:4" x14ac:dyDescent="0.25">
      <c r="A3589" t="s">
        <v>27</v>
      </c>
      <c r="B3589" t="s">
        <v>25</v>
      </c>
      <c r="C3589" s="37">
        <v>158</v>
      </c>
      <c r="D3589" s="38">
        <v>2011</v>
      </c>
    </row>
    <row r="3590" spans="1:4" x14ac:dyDescent="0.25">
      <c r="A3590" t="s">
        <v>27</v>
      </c>
      <c r="B3590" t="s">
        <v>26</v>
      </c>
      <c r="C3590" s="37">
        <v>138</v>
      </c>
      <c r="D3590" s="38">
        <v>2011</v>
      </c>
    </row>
    <row r="3591" spans="1:4" x14ac:dyDescent="0.25">
      <c r="A3591" t="s">
        <v>27</v>
      </c>
      <c r="B3591" t="s">
        <v>27</v>
      </c>
      <c r="C3591" s="37" t="s">
        <v>60</v>
      </c>
      <c r="D3591" s="38">
        <v>2011</v>
      </c>
    </row>
    <row r="3592" spans="1:4" x14ac:dyDescent="0.25">
      <c r="A3592" t="s">
        <v>27</v>
      </c>
      <c r="B3592" t="s">
        <v>28</v>
      </c>
      <c r="C3592" s="37">
        <v>52</v>
      </c>
      <c r="D3592" s="38">
        <v>2011</v>
      </c>
    </row>
    <row r="3593" spans="1:4" x14ac:dyDescent="0.25">
      <c r="A3593" t="s">
        <v>27</v>
      </c>
      <c r="B3593" t="s">
        <v>29</v>
      </c>
      <c r="C3593" s="37">
        <v>4439</v>
      </c>
      <c r="D3593" s="38">
        <v>2011</v>
      </c>
    </row>
    <row r="3594" spans="1:4" x14ac:dyDescent="0.25">
      <c r="A3594" t="s">
        <v>27</v>
      </c>
      <c r="B3594" t="s">
        <v>30</v>
      </c>
      <c r="C3594" s="37">
        <v>702</v>
      </c>
      <c r="D3594" s="38">
        <v>2011</v>
      </c>
    </row>
    <row r="3595" spans="1:4" x14ac:dyDescent="0.25">
      <c r="A3595" t="s">
        <v>27</v>
      </c>
      <c r="B3595" t="s">
        <v>31</v>
      </c>
      <c r="C3595" s="37">
        <v>296</v>
      </c>
      <c r="D3595" s="38">
        <v>2011</v>
      </c>
    </row>
    <row r="3596" spans="1:4" x14ac:dyDescent="0.25">
      <c r="A3596" t="s">
        <v>27</v>
      </c>
      <c r="B3596" t="s">
        <v>32</v>
      </c>
      <c r="C3596" s="37">
        <v>0</v>
      </c>
      <c r="D3596" s="38">
        <v>2011</v>
      </c>
    </row>
    <row r="3597" spans="1:4" x14ac:dyDescent="0.25">
      <c r="A3597" t="s">
        <v>27</v>
      </c>
      <c r="B3597" t="s">
        <v>33</v>
      </c>
      <c r="C3597" s="37">
        <v>325</v>
      </c>
      <c r="D3597" s="38">
        <v>2011</v>
      </c>
    </row>
    <row r="3598" spans="1:4" x14ac:dyDescent="0.25">
      <c r="A3598" t="s">
        <v>27</v>
      </c>
      <c r="B3598" t="s">
        <v>34</v>
      </c>
      <c r="C3598" s="37">
        <v>10</v>
      </c>
      <c r="D3598" s="38">
        <v>2011</v>
      </c>
    </row>
    <row r="3599" spans="1:4" x14ac:dyDescent="0.25">
      <c r="A3599" t="s">
        <v>27</v>
      </c>
      <c r="B3599" t="s">
        <v>35</v>
      </c>
      <c r="C3599" s="37">
        <v>0</v>
      </c>
      <c r="D3599" s="38">
        <v>2011</v>
      </c>
    </row>
    <row r="3600" spans="1:4" x14ac:dyDescent="0.25">
      <c r="A3600" t="s">
        <v>27</v>
      </c>
      <c r="B3600" t="s">
        <v>36</v>
      </c>
      <c r="C3600" s="37">
        <v>150</v>
      </c>
      <c r="D3600" s="38">
        <v>2011</v>
      </c>
    </row>
    <row r="3601" spans="1:4" x14ac:dyDescent="0.25">
      <c r="A3601" t="s">
        <v>27</v>
      </c>
      <c r="B3601" t="s">
        <v>37</v>
      </c>
      <c r="C3601" s="37">
        <v>4302</v>
      </c>
      <c r="D3601" s="38">
        <v>2011</v>
      </c>
    </row>
    <row r="3602" spans="1:4" x14ac:dyDescent="0.25">
      <c r="A3602" t="s">
        <v>27</v>
      </c>
      <c r="B3602" t="s">
        <v>38</v>
      </c>
      <c r="C3602" s="37">
        <v>694</v>
      </c>
      <c r="D3602" s="38">
        <v>2011</v>
      </c>
    </row>
    <row r="3603" spans="1:4" x14ac:dyDescent="0.25">
      <c r="A3603" t="s">
        <v>27</v>
      </c>
      <c r="B3603" t="s">
        <v>39</v>
      </c>
      <c r="C3603" s="37">
        <v>144</v>
      </c>
      <c r="D3603" s="38">
        <v>2011</v>
      </c>
    </row>
    <row r="3604" spans="1:4" x14ac:dyDescent="0.25">
      <c r="A3604" t="s">
        <v>27</v>
      </c>
      <c r="B3604" t="s">
        <v>40</v>
      </c>
      <c r="C3604" s="37">
        <v>2589</v>
      </c>
      <c r="D3604" s="38">
        <v>2011</v>
      </c>
    </row>
    <row r="3605" spans="1:4" x14ac:dyDescent="0.25">
      <c r="A3605" t="s">
        <v>27</v>
      </c>
      <c r="B3605" t="s">
        <v>41</v>
      </c>
      <c r="C3605" s="37">
        <v>1439</v>
      </c>
      <c r="D3605" s="38">
        <v>2011</v>
      </c>
    </row>
    <row r="3606" spans="1:4" x14ac:dyDescent="0.25">
      <c r="A3606" t="s">
        <v>27</v>
      </c>
      <c r="B3606" t="s">
        <v>42</v>
      </c>
      <c r="C3606" s="37">
        <v>19</v>
      </c>
      <c r="D3606" s="38">
        <v>2011</v>
      </c>
    </row>
    <row r="3607" spans="1:4" x14ac:dyDescent="0.25">
      <c r="A3607" t="s">
        <v>27</v>
      </c>
      <c r="B3607" t="s">
        <v>43</v>
      </c>
      <c r="C3607" s="37">
        <v>483</v>
      </c>
      <c r="D3607" s="38">
        <v>2011</v>
      </c>
    </row>
    <row r="3608" spans="1:4" x14ac:dyDescent="0.25">
      <c r="A3608" t="s">
        <v>27</v>
      </c>
      <c r="B3608" t="s">
        <v>44</v>
      </c>
      <c r="C3608" s="37">
        <v>25</v>
      </c>
      <c r="D3608" s="38">
        <v>2011</v>
      </c>
    </row>
    <row r="3609" spans="1:4" x14ac:dyDescent="0.25">
      <c r="A3609" t="s">
        <v>27</v>
      </c>
      <c r="B3609" t="s">
        <v>45</v>
      </c>
      <c r="C3609" s="37">
        <v>471</v>
      </c>
      <c r="D3609" s="38">
        <v>2011</v>
      </c>
    </row>
    <row r="3610" spans="1:4" x14ac:dyDescent="0.25">
      <c r="A3610" t="s">
        <v>27</v>
      </c>
      <c r="B3610" t="s">
        <v>46</v>
      </c>
      <c r="C3610" s="37">
        <v>915</v>
      </c>
      <c r="D3610" s="38">
        <v>2011</v>
      </c>
    </row>
    <row r="3611" spans="1:4" x14ac:dyDescent="0.25">
      <c r="A3611" t="s">
        <v>27</v>
      </c>
      <c r="B3611" t="s">
        <v>47</v>
      </c>
      <c r="C3611" s="37">
        <v>234</v>
      </c>
      <c r="D3611" s="38">
        <v>2011</v>
      </c>
    </row>
    <row r="3612" spans="1:4" x14ac:dyDescent="0.25">
      <c r="A3612" t="s">
        <v>27</v>
      </c>
      <c r="B3612" t="s">
        <v>48</v>
      </c>
      <c r="C3612" s="37">
        <v>587</v>
      </c>
      <c r="D3612" s="38">
        <v>2011</v>
      </c>
    </row>
    <row r="3613" spans="1:4" x14ac:dyDescent="0.25">
      <c r="A3613" t="s">
        <v>27</v>
      </c>
      <c r="B3613" t="s">
        <v>49</v>
      </c>
      <c r="C3613" s="37">
        <v>42</v>
      </c>
      <c r="D3613" s="38">
        <v>2011</v>
      </c>
    </row>
    <row r="3614" spans="1:4" x14ac:dyDescent="0.25">
      <c r="A3614" t="s">
        <v>27</v>
      </c>
      <c r="B3614" t="s">
        <v>50</v>
      </c>
      <c r="C3614" s="37">
        <v>394</v>
      </c>
      <c r="D3614" s="38">
        <v>2011</v>
      </c>
    </row>
    <row r="3615" spans="1:4" x14ac:dyDescent="0.25">
      <c r="A3615" t="s">
        <v>27</v>
      </c>
      <c r="B3615" t="s">
        <v>51</v>
      </c>
      <c r="C3615" s="37">
        <v>1637</v>
      </c>
      <c r="D3615" s="38">
        <v>2011</v>
      </c>
    </row>
    <row r="3616" spans="1:4" x14ac:dyDescent="0.25">
      <c r="A3616" t="s">
        <v>27</v>
      </c>
      <c r="B3616" t="s">
        <v>52</v>
      </c>
      <c r="C3616" s="37">
        <v>182</v>
      </c>
      <c r="D3616" s="38">
        <v>2011</v>
      </c>
    </row>
    <row r="3617" spans="1:4" x14ac:dyDescent="0.25">
      <c r="A3617" t="s">
        <v>27</v>
      </c>
      <c r="B3617" t="s">
        <v>53</v>
      </c>
      <c r="C3617" s="37">
        <v>612</v>
      </c>
      <c r="D3617" s="38">
        <v>2011</v>
      </c>
    </row>
    <row r="3618" spans="1:4" x14ac:dyDescent="0.25">
      <c r="A3618" t="s">
        <v>27</v>
      </c>
      <c r="B3618" t="s">
        <v>54</v>
      </c>
      <c r="C3618" s="37">
        <v>570</v>
      </c>
      <c r="D3618" s="38">
        <v>2011</v>
      </c>
    </row>
    <row r="3619" spans="1:4" x14ac:dyDescent="0.25">
      <c r="A3619" t="s">
        <v>27</v>
      </c>
      <c r="B3619" t="s">
        <v>55</v>
      </c>
      <c r="C3619" s="37">
        <v>88</v>
      </c>
      <c r="D3619" s="38">
        <v>2011</v>
      </c>
    </row>
    <row r="3620" spans="1:4" x14ac:dyDescent="0.25">
      <c r="A3620" t="s">
        <v>27</v>
      </c>
      <c r="B3620" t="s">
        <v>56</v>
      </c>
      <c r="C3620" s="37">
        <v>43</v>
      </c>
      <c r="D3620" s="38">
        <v>2011</v>
      </c>
    </row>
    <row r="3621" spans="1:4" x14ac:dyDescent="0.25">
      <c r="A3621" t="s">
        <v>27</v>
      </c>
      <c r="B3621" t="s">
        <v>57</v>
      </c>
      <c r="C3621" s="37">
        <v>321</v>
      </c>
      <c r="D3621" s="38">
        <v>2011</v>
      </c>
    </row>
    <row r="3622" spans="1:4" x14ac:dyDescent="0.25">
      <c r="A3622" t="s">
        <v>27</v>
      </c>
      <c r="B3622" t="s">
        <v>58</v>
      </c>
      <c r="C3622" s="37">
        <v>21</v>
      </c>
      <c r="D3622" s="38">
        <v>2011</v>
      </c>
    </row>
    <row r="3623" spans="1:4" x14ac:dyDescent="0.25">
      <c r="A3623" t="s">
        <v>28</v>
      </c>
      <c r="B3623" t="s">
        <v>8</v>
      </c>
      <c r="C3623" s="37">
        <v>228</v>
      </c>
      <c r="D3623" s="38">
        <v>2011</v>
      </c>
    </row>
    <row r="3624" spans="1:4" x14ac:dyDescent="0.25">
      <c r="A3624" t="s">
        <v>28</v>
      </c>
      <c r="B3624" t="s">
        <v>9</v>
      </c>
      <c r="C3624" s="37">
        <v>671</v>
      </c>
      <c r="D3624" s="38">
        <v>2011</v>
      </c>
    </row>
    <row r="3625" spans="1:4" x14ac:dyDescent="0.25">
      <c r="A3625" t="s">
        <v>28</v>
      </c>
      <c r="B3625" t="s">
        <v>10</v>
      </c>
      <c r="C3625" s="37">
        <v>945</v>
      </c>
      <c r="D3625" s="38">
        <v>2011</v>
      </c>
    </row>
    <row r="3626" spans="1:4" x14ac:dyDescent="0.25">
      <c r="A3626" t="s">
        <v>28</v>
      </c>
      <c r="B3626" t="s">
        <v>11</v>
      </c>
      <c r="C3626" s="37">
        <v>423</v>
      </c>
      <c r="D3626" s="38">
        <v>2011</v>
      </c>
    </row>
    <row r="3627" spans="1:4" x14ac:dyDescent="0.25">
      <c r="A3627" t="s">
        <v>28</v>
      </c>
      <c r="B3627" t="s">
        <v>12</v>
      </c>
      <c r="C3627" s="37">
        <v>8595</v>
      </c>
      <c r="D3627" s="38">
        <v>2011</v>
      </c>
    </row>
    <row r="3628" spans="1:4" x14ac:dyDescent="0.25">
      <c r="A3628" t="s">
        <v>28</v>
      </c>
      <c r="B3628" t="s">
        <v>13</v>
      </c>
      <c r="C3628" s="37">
        <v>1796</v>
      </c>
      <c r="D3628" s="38">
        <v>2011</v>
      </c>
    </row>
    <row r="3629" spans="1:4" x14ac:dyDescent="0.25">
      <c r="A3629" t="s">
        <v>28</v>
      </c>
      <c r="B3629" t="s">
        <v>14</v>
      </c>
      <c r="C3629" s="37">
        <v>1608</v>
      </c>
      <c r="D3629" s="38">
        <v>2011</v>
      </c>
    </row>
    <row r="3630" spans="1:4" x14ac:dyDescent="0.25">
      <c r="A3630" t="s">
        <v>28</v>
      </c>
      <c r="B3630" t="s">
        <v>15</v>
      </c>
      <c r="C3630" s="37">
        <v>6652</v>
      </c>
      <c r="D3630" s="38">
        <v>2011</v>
      </c>
    </row>
    <row r="3631" spans="1:4" x14ac:dyDescent="0.25">
      <c r="A3631" t="s">
        <v>28</v>
      </c>
      <c r="B3631" t="s">
        <v>16</v>
      </c>
      <c r="C3631" s="37">
        <v>18492</v>
      </c>
      <c r="D3631" s="38">
        <v>2011</v>
      </c>
    </row>
    <row r="3632" spans="1:4" x14ac:dyDescent="0.25">
      <c r="A3632" t="s">
        <v>28</v>
      </c>
      <c r="B3632" t="s">
        <v>17</v>
      </c>
      <c r="C3632" s="37">
        <v>7825</v>
      </c>
      <c r="D3632" s="38">
        <v>2011</v>
      </c>
    </row>
    <row r="3633" spans="1:4" x14ac:dyDescent="0.25">
      <c r="A3633" t="s">
        <v>28</v>
      </c>
      <c r="B3633" t="s">
        <v>18</v>
      </c>
      <c r="C3633" s="37">
        <v>7113</v>
      </c>
      <c r="D3633" s="38">
        <v>2011</v>
      </c>
    </row>
    <row r="3634" spans="1:4" x14ac:dyDescent="0.25">
      <c r="A3634" t="s">
        <v>28</v>
      </c>
      <c r="B3634" t="s">
        <v>19</v>
      </c>
      <c r="C3634" s="37">
        <v>1170</v>
      </c>
      <c r="D3634" s="38">
        <v>2011</v>
      </c>
    </row>
    <row r="3635" spans="1:4" x14ac:dyDescent="0.25">
      <c r="A3635" t="s">
        <v>28</v>
      </c>
      <c r="B3635" t="s">
        <v>20</v>
      </c>
      <c r="C3635" s="37">
        <v>389</v>
      </c>
      <c r="D3635" s="38">
        <v>2011</v>
      </c>
    </row>
    <row r="3636" spans="1:4" x14ac:dyDescent="0.25">
      <c r="A3636" t="s">
        <v>28</v>
      </c>
      <c r="B3636" t="s">
        <v>21</v>
      </c>
      <c r="C3636" s="37">
        <v>2392</v>
      </c>
      <c r="D3636" s="38">
        <v>2011</v>
      </c>
    </row>
    <row r="3637" spans="1:4" x14ac:dyDescent="0.25">
      <c r="A3637" t="s">
        <v>28</v>
      </c>
      <c r="B3637" t="s">
        <v>22</v>
      </c>
      <c r="C3637" s="37">
        <v>1318</v>
      </c>
      <c r="D3637" s="38">
        <v>2011</v>
      </c>
    </row>
    <row r="3638" spans="1:4" x14ac:dyDescent="0.25">
      <c r="A3638" t="s">
        <v>28</v>
      </c>
      <c r="B3638" t="s">
        <v>23</v>
      </c>
      <c r="C3638" s="37">
        <v>110</v>
      </c>
      <c r="D3638" s="38">
        <v>2011</v>
      </c>
    </row>
    <row r="3639" spans="1:4" x14ac:dyDescent="0.25">
      <c r="A3639" t="s">
        <v>28</v>
      </c>
      <c r="B3639" t="s">
        <v>24</v>
      </c>
      <c r="C3639" s="37">
        <v>689</v>
      </c>
      <c r="D3639" s="38">
        <v>2011</v>
      </c>
    </row>
    <row r="3640" spans="1:4" x14ac:dyDescent="0.25">
      <c r="A3640" t="s">
        <v>28</v>
      </c>
      <c r="B3640" t="s">
        <v>25</v>
      </c>
      <c r="C3640" s="37">
        <v>848</v>
      </c>
      <c r="D3640" s="38">
        <v>2011</v>
      </c>
    </row>
    <row r="3641" spans="1:4" x14ac:dyDescent="0.25">
      <c r="A3641" t="s">
        <v>28</v>
      </c>
      <c r="B3641" t="s">
        <v>26</v>
      </c>
      <c r="C3641" s="37">
        <v>860</v>
      </c>
      <c r="D3641" s="38">
        <v>2011</v>
      </c>
    </row>
    <row r="3642" spans="1:4" x14ac:dyDescent="0.25">
      <c r="A3642" t="s">
        <v>28</v>
      </c>
      <c r="B3642" t="s">
        <v>27</v>
      </c>
      <c r="C3642" s="37">
        <v>1526</v>
      </c>
      <c r="D3642" s="38">
        <v>2011</v>
      </c>
    </row>
    <row r="3643" spans="1:4" x14ac:dyDescent="0.25">
      <c r="A3643" t="s">
        <v>28</v>
      </c>
      <c r="B3643" t="s">
        <v>28</v>
      </c>
      <c r="C3643" s="37" t="s">
        <v>60</v>
      </c>
      <c r="D3643" s="38">
        <v>2011</v>
      </c>
    </row>
    <row r="3644" spans="1:4" x14ac:dyDescent="0.25">
      <c r="A3644" t="s">
        <v>28</v>
      </c>
      <c r="B3644" t="s">
        <v>29</v>
      </c>
      <c r="C3644" s="37">
        <v>3470</v>
      </c>
      <c r="D3644" s="38">
        <v>2011</v>
      </c>
    </row>
    <row r="3645" spans="1:4" x14ac:dyDescent="0.25">
      <c r="A3645" t="s">
        <v>28</v>
      </c>
      <c r="B3645" t="s">
        <v>30</v>
      </c>
      <c r="C3645" s="37">
        <v>2077</v>
      </c>
      <c r="D3645" s="38">
        <v>2011</v>
      </c>
    </row>
    <row r="3646" spans="1:4" x14ac:dyDescent="0.25">
      <c r="A3646" t="s">
        <v>28</v>
      </c>
      <c r="B3646" t="s">
        <v>31</v>
      </c>
      <c r="C3646" s="37">
        <v>810</v>
      </c>
      <c r="D3646" s="38">
        <v>2011</v>
      </c>
    </row>
    <row r="3647" spans="1:4" x14ac:dyDescent="0.25">
      <c r="A3647" t="s">
        <v>28</v>
      </c>
      <c r="B3647" t="s">
        <v>32</v>
      </c>
      <c r="C3647" s="37">
        <v>1109</v>
      </c>
      <c r="D3647" s="38">
        <v>2011</v>
      </c>
    </row>
    <row r="3648" spans="1:4" x14ac:dyDescent="0.25">
      <c r="A3648" t="s">
        <v>28</v>
      </c>
      <c r="B3648" t="s">
        <v>33</v>
      </c>
      <c r="C3648" s="37">
        <v>1469</v>
      </c>
      <c r="D3648" s="38">
        <v>2011</v>
      </c>
    </row>
    <row r="3649" spans="1:4" x14ac:dyDescent="0.25">
      <c r="A3649" t="s">
        <v>28</v>
      </c>
      <c r="B3649" t="s">
        <v>34</v>
      </c>
      <c r="C3649" s="37">
        <v>73</v>
      </c>
      <c r="D3649" s="38">
        <v>2011</v>
      </c>
    </row>
    <row r="3650" spans="1:4" x14ac:dyDescent="0.25">
      <c r="A3650" t="s">
        <v>28</v>
      </c>
      <c r="B3650" t="s">
        <v>35</v>
      </c>
      <c r="C3650" s="37">
        <v>0</v>
      </c>
      <c r="D3650" s="38">
        <v>2011</v>
      </c>
    </row>
    <row r="3651" spans="1:4" x14ac:dyDescent="0.25">
      <c r="A3651" t="s">
        <v>28</v>
      </c>
      <c r="B3651" t="s">
        <v>36</v>
      </c>
      <c r="C3651" s="37">
        <v>1105</v>
      </c>
      <c r="D3651" s="38">
        <v>2011</v>
      </c>
    </row>
    <row r="3652" spans="1:4" x14ac:dyDescent="0.25">
      <c r="A3652" t="s">
        <v>28</v>
      </c>
      <c r="B3652" t="s">
        <v>37</v>
      </c>
      <c r="C3652" s="37">
        <v>232</v>
      </c>
      <c r="D3652" s="38">
        <v>2011</v>
      </c>
    </row>
    <row r="3653" spans="1:4" x14ac:dyDescent="0.25">
      <c r="A3653" t="s">
        <v>28</v>
      </c>
      <c r="B3653" t="s">
        <v>38</v>
      </c>
      <c r="C3653" s="37">
        <v>9627</v>
      </c>
      <c r="D3653" s="38">
        <v>2011</v>
      </c>
    </row>
    <row r="3654" spans="1:4" x14ac:dyDescent="0.25">
      <c r="A3654" t="s">
        <v>28</v>
      </c>
      <c r="B3654" t="s">
        <v>39</v>
      </c>
      <c r="C3654" s="37">
        <v>797</v>
      </c>
      <c r="D3654" s="38">
        <v>2011</v>
      </c>
    </row>
    <row r="3655" spans="1:4" x14ac:dyDescent="0.25">
      <c r="A3655" t="s">
        <v>28</v>
      </c>
      <c r="B3655" t="s">
        <v>40</v>
      </c>
      <c r="C3655" s="37">
        <v>9222</v>
      </c>
      <c r="D3655" s="38">
        <v>2011</v>
      </c>
    </row>
    <row r="3656" spans="1:4" x14ac:dyDescent="0.25">
      <c r="A3656" t="s">
        <v>28</v>
      </c>
      <c r="B3656" t="s">
        <v>41</v>
      </c>
      <c r="C3656" s="37">
        <v>6686</v>
      </c>
      <c r="D3656" s="38">
        <v>2011</v>
      </c>
    </row>
    <row r="3657" spans="1:4" x14ac:dyDescent="0.25">
      <c r="A3657" t="s">
        <v>28</v>
      </c>
      <c r="B3657" t="s">
        <v>42</v>
      </c>
      <c r="C3657" s="37">
        <v>0</v>
      </c>
      <c r="D3657" s="38">
        <v>2011</v>
      </c>
    </row>
    <row r="3658" spans="1:4" x14ac:dyDescent="0.25">
      <c r="A3658" t="s">
        <v>28</v>
      </c>
      <c r="B3658" t="s">
        <v>43</v>
      </c>
      <c r="C3658" s="37">
        <v>3396</v>
      </c>
      <c r="D3658" s="38">
        <v>2011</v>
      </c>
    </row>
    <row r="3659" spans="1:4" x14ac:dyDescent="0.25">
      <c r="A3659" t="s">
        <v>28</v>
      </c>
      <c r="B3659" t="s">
        <v>44</v>
      </c>
      <c r="C3659" s="37">
        <v>845</v>
      </c>
      <c r="D3659" s="38">
        <v>2011</v>
      </c>
    </row>
    <row r="3660" spans="1:4" x14ac:dyDescent="0.25">
      <c r="A3660" t="s">
        <v>28</v>
      </c>
      <c r="B3660" t="s">
        <v>45</v>
      </c>
      <c r="C3660" s="37">
        <v>276</v>
      </c>
      <c r="D3660" s="38">
        <v>2011</v>
      </c>
    </row>
    <row r="3661" spans="1:4" x14ac:dyDescent="0.25">
      <c r="A3661" t="s">
        <v>28</v>
      </c>
      <c r="B3661" t="s">
        <v>46</v>
      </c>
      <c r="C3661" s="37">
        <v>14158</v>
      </c>
      <c r="D3661" s="38">
        <v>2011</v>
      </c>
    </row>
    <row r="3662" spans="1:4" x14ac:dyDescent="0.25">
      <c r="A3662" t="s">
        <v>28</v>
      </c>
      <c r="B3662" t="s">
        <v>47</v>
      </c>
      <c r="C3662" s="37">
        <v>197</v>
      </c>
      <c r="D3662" s="38">
        <v>2011</v>
      </c>
    </row>
    <row r="3663" spans="1:4" x14ac:dyDescent="0.25">
      <c r="A3663" t="s">
        <v>28</v>
      </c>
      <c r="B3663" t="s">
        <v>48</v>
      </c>
      <c r="C3663" s="37">
        <v>2882</v>
      </c>
      <c r="D3663" s="38">
        <v>2011</v>
      </c>
    </row>
    <row r="3664" spans="1:4" x14ac:dyDescent="0.25">
      <c r="A3664" t="s">
        <v>28</v>
      </c>
      <c r="B3664" t="s">
        <v>49</v>
      </c>
      <c r="C3664" s="37">
        <v>0</v>
      </c>
      <c r="D3664" s="38">
        <v>2011</v>
      </c>
    </row>
    <row r="3665" spans="1:4" x14ac:dyDescent="0.25">
      <c r="A3665" t="s">
        <v>28</v>
      </c>
      <c r="B3665" t="s">
        <v>50</v>
      </c>
      <c r="C3665" s="37">
        <v>1942</v>
      </c>
      <c r="D3665" s="38">
        <v>2011</v>
      </c>
    </row>
    <row r="3666" spans="1:4" x14ac:dyDescent="0.25">
      <c r="A3666" t="s">
        <v>28</v>
      </c>
      <c r="B3666" t="s">
        <v>51</v>
      </c>
      <c r="C3666" s="37">
        <v>3619</v>
      </c>
      <c r="D3666" s="38">
        <v>2011</v>
      </c>
    </row>
    <row r="3667" spans="1:4" x14ac:dyDescent="0.25">
      <c r="A3667" t="s">
        <v>28</v>
      </c>
      <c r="B3667" t="s">
        <v>52</v>
      </c>
      <c r="C3667" s="37">
        <v>223</v>
      </c>
      <c r="D3667" s="38">
        <v>2011</v>
      </c>
    </row>
    <row r="3668" spans="1:4" x14ac:dyDescent="0.25">
      <c r="A3668" t="s">
        <v>28</v>
      </c>
      <c r="B3668" t="s">
        <v>53</v>
      </c>
      <c r="C3668" s="37">
        <v>40</v>
      </c>
      <c r="D3668" s="38">
        <v>2011</v>
      </c>
    </row>
    <row r="3669" spans="1:4" x14ac:dyDescent="0.25">
      <c r="A3669" t="s">
        <v>28</v>
      </c>
      <c r="B3669" t="s">
        <v>54</v>
      </c>
      <c r="C3669" s="37">
        <v>22089</v>
      </c>
      <c r="D3669" s="38">
        <v>2011</v>
      </c>
    </row>
    <row r="3670" spans="1:4" x14ac:dyDescent="0.25">
      <c r="A3670" t="s">
        <v>28</v>
      </c>
      <c r="B3670" t="s">
        <v>55</v>
      </c>
      <c r="C3670" s="37">
        <v>1525</v>
      </c>
      <c r="D3670" s="38">
        <v>2011</v>
      </c>
    </row>
    <row r="3671" spans="1:4" x14ac:dyDescent="0.25">
      <c r="A3671" t="s">
        <v>28</v>
      </c>
      <c r="B3671" t="s">
        <v>56</v>
      </c>
      <c r="C3671" s="37">
        <v>2027</v>
      </c>
      <c r="D3671" s="38">
        <v>2011</v>
      </c>
    </row>
    <row r="3672" spans="1:4" x14ac:dyDescent="0.25">
      <c r="A3672" t="s">
        <v>28</v>
      </c>
      <c r="B3672" t="s">
        <v>57</v>
      </c>
      <c r="C3672" s="37">
        <v>353</v>
      </c>
      <c r="D3672" s="38">
        <v>2011</v>
      </c>
    </row>
    <row r="3673" spans="1:4" x14ac:dyDescent="0.25">
      <c r="A3673" t="s">
        <v>28</v>
      </c>
      <c r="B3673" t="s">
        <v>58</v>
      </c>
      <c r="C3673" s="37">
        <v>80</v>
      </c>
      <c r="D3673" s="38">
        <v>2011</v>
      </c>
    </row>
    <row r="3674" spans="1:4" x14ac:dyDescent="0.25">
      <c r="A3674" t="s">
        <v>29</v>
      </c>
      <c r="B3674" t="s">
        <v>8</v>
      </c>
      <c r="C3674" s="37">
        <v>1201</v>
      </c>
      <c r="D3674" s="38">
        <v>2011</v>
      </c>
    </row>
    <row r="3675" spans="1:4" x14ac:dyDescent="0.25">
      <c r="A3675" t="s">
        <v>29</v>
      </c>
      <c r="B3675" t="s">
        <v>9</v>
      </c>
      <c r="C3675" s="37">
        <v>225</v>
      </c>
      <c r="D3675" s="38">
        <v>2011</v>
      </c>
    </row>
    <row r="3676" spans="1:4" x14ac:dyDescent="0.25">
      <c r="A3676" t="s">
        <v>29</v>
      </c>
      <c r="B3676" t="s">
        <v>10</v>
      </c>
      <c r="C3676" s="37">
        <v>1017</v>
      </c>
      <c r="D3676" s="38">
        <v>2011</v>
      </c>
    </row>
    <row r="3677" spans="1:4" x14ac:dyDescent="0.25">
      <c r="A3677" t="s">
        <v>29</v>
      </c>
      <c r="B3677" t="s">
        <v>11</v>
      </c>
      <c r="C3677" s="37">
        <v>167</v>
      </c>
      <c r="D3677" s="38">
        <v>2011</v>
      </c>
    </row>
    <row r="3678" spans="1:4" x14ac:dyDescent="0.25">
      <c r="A3678" t="s">
        <v>29</v>
      </c>
      <c r="B3678" t="s">
        <v>12</v>
      </c>
      <c r="C3678" s="37">
        <v>11556</v>
      </c>
      <c r="D3678" s="38">
        <v>2011</v>
      </c>
    </row>
    <row r="3679" spans="1:4" x14ac:dyDescent="0.25">
      <c r="A3679" t="s">
        <v>29</v>
      </c>
      <c r="B3679" t="s">
        <v>13</v>
      </c>
      <c r="C3679" s="37">
        <v>1388</v>
      </c>
      <c r="D3679" s="38">
        <v>2011</v>
      </c>
    </row>
    <row r="3680" spans="1:4" x14ac:dyDescent="0.25">
      <c r="A3680" t="s">
        <v>29</v>
      </c>
      <c r="B3680" t="s">
        <v>14</v>
      </c>
      <c r="C3680" s="37">
        <v>9445</v>
      </c>
      <c r="D3680" s="38">
        <v>2011</v>
      </c>
    </row>
    <row r="3681" spans="1:4" x14ac:dyDescent="0.25">
      <c r="A3681" t="s">
        <v>29</v>
      </c>
      <c r="B3681" t="s">
        <v>15</v>
      </c>
      <c r="C3681" s="37">
        <v>399</v>
      </c>
      <c r="D3681" s="38">
        <v>2011</v>
      </c>
    </row>
    <row r="3682" spans="1:4" x14ac:dyDescent="0.25">
      <c r="A3682" t="s">
        <v>29</v>
      </c>
      <c r="B3682" t="s">
        <v>16</v>
      </c>
      <c r="C3682" s="37">
        <v>676</v>
      </c>
      <c r="D3682" s="38">
        <v>2011</v>
      </c>
    </row>
    <row r="3683" spans="1:4" x14ac:dyDescent="0.25">
      <c r="A3683" t="s">
        <v>29</v>
      </c>
      <c r="B3683" t="s">
        <v>17</v>
      </c>
      <c r="C3683" s="37">
        <v>11396</v>
      </c>
      <c r="D3683" s="38">
        <v>2011</v>
      </c>
    </row>
    <row r="3684" spans="1:4" x14ac:dyDescent="0.25">
      <c r="A3684" t="s">
        <v>29</v>
      </c>
      <c r="B3684" t="s">
        <v>18</v>
      </c>
      <c r="C3684" s="37">
        <v>3264</v>
      </c>
      <c r="D3684" s="38">
        <v>2011</v>
      </c>
    </row>
    <row r="3685" spans="1:4" x14ac:dyDescent="0.25">
      <c r="A3685" t="s">
        <v>29</v>
      </c>
      <c r="B3685" t="s">
        <v>19</v>
      </c>
      <c r="C3685" s="37">
        <v>733</v>
      </c>
      <c r="D3685" s="38">
        <v>2011</v>
      </c>
    </row>
    <row r="3686" spans="1:4" x14ac:dyDescent="0.25">
      <c r="A3686" t="s">
        <v>29</v>
      </c>
      <c r="B3686" t="s">
        <v>20</v>
      </c>
      <c r="C3686" s="37">
        <v>412</v>
      </c>
      <c r="D3686" s="38">
        <v>2011</v>
      </c>
    </row>
    <row r="3687" spans="1:4" x14ac:dyDescent="0.25">
      <c r="A3687" t="s">
        <v>29</v>
      </c>
      <c r="B3687" t="s">
        <v>21</v>
      </c>
      <c r="C3687" s="37">
        <v>2991</v>
      </c>
      <c r="D3687" s="38">
        <v>2011</v>
      </c>
    </row>
    <row r="3688" spans="1:4" x14ac:dyDescent="0.25">
      <c r="A3688" t="s">
        <v>29</v>
      </c>
      <c r="B3688" t="s">
        <v>22</v>
      </c>
      <c r="C3688" s="37">
        <v>640</v>
      </c>
      <c r="D3688" s="38">
        <v>2011</v>
      </c>
    </row>
    <row r="3689" spans="1:4" x14ac:dyDescent="0.25">
      <c r="A3689" t="s">
        <v>29</v>
      </c>
      <c r="B3689" t="s">
        <v>23</v>
      </c>
      <c r="C3689" s="37">
        <v>138</v>
      </c>
      <c r="D3689" s="38">
        <v>2011</v>
      </c>
    </row>
    <row r="3690" spans="1:4" x14ac:dyDescent="0.25">
      <c r="A3690" t="s">
        <v>29</v>
      </c>
      <c r="B3690" t="s">
        <v>24</v>
      </c>
      <c r="C3690" s="37">
        <v>969</v>
      </c>
      <c r="D3690" s="38">
        <v>2011</v>
      </c>
    </row>
    <row r="3691" spans="1:4" x14ac:dyDescent="0.25">
      <c r="A3691" t="s">
        <v>29</v>
      </c>
      <c r="B3691" t="s">
        <v>25</v>
      </c>
      <c r="C3691" s="37">
        <v>180</v>
      </c>
      <c r="D3691" s="38">
        <v>2011</v>
      </c>
    </row>
    <row r="3692" spans="1:4" x14ac:dyDescent="0.25">
      <c r="A3692" t="s">
        <v>29</v>
      </c>
      <c r="B3692" t="s">
        <v>26</v>
      </c>
      <c r="C3692" s="37">
        <v>977</v>
      </c>
      <c r="D3692" s="38">
        <v>2011</v>
      </c>
    </row>
    <row r="3693" spans="1:4" x14ac:dyDescent="0.25">
      <c r="A3693" t="s">
        <v>29</v>
      </c>
      <c r="B3693" t="s">
        <v>27</v>
      </c>
      <c r="C3693" s="37">
        <v>4006</v>
      </c>
      <c r="D3693" s="38">
        <v>2011</v>
      </c>
    </row>
    <row r="3694" spans="1:4" x14ac:dyDescent="0.25">
      <c r="A3694" t="s">
        <v>29</v>
      </c>
      <c r="B3694" t="s">
        <v>28</v>
      </c>
      <c r="C3694" s="37">
        <v>2762</v>
      </c>
      <c r="D3694" s="38">
        <v>2011</v>
      </c>
    </row>
    <row r="3695" spans="1:4" x14ac:dyDescent="0.25">
      <c r="A3695" t="s">
        <v>29</v>
      </c>
      <c r="B3695" t="s">
        <v>29</v>
      </c>
      <c r="C3695" s="37" t="s">
        <v>60</v>
      </c>
      <c r="D3695" s="38">
        <v>2011</v>
      </c>
    </row>
    <row r="3696" spans="1:4" x14ac:dyDescent="0.25">
      <c r="A3696" t="s">
        <v>29</v>
      </c>
      <c r="B3696" t="s">
        <v>30</v>
      </c>
      <c r="C3696" s="37">
        <v>2629</v>
      </c>
      <c r="D3696" s="38">
        <v>2011</v>
      </c>
    </row>
    <row r="3697" spans="1:4" x14ac:dyDescent="0.25">
      <c r="A3697" t="s">
        <v>29</v>
      </c>
      <c r="B3697" t="s">
        <v>31</v>
      </c>
      <c r="C3697" s="37">
        <v>862</v>
      </c>
      <c r="D3697" s="38">
        <v>2011</v>
      </c>
    </row>
    <row r="3698" spans="1:4" x14ac:dyDescent="0.25">
      <c r="A3698" t="s">
        <v>29</v>
      </c>
      <c r="B3698" t="s">
        <v>32</v>
      </c>
      <c r="C3698" s="37">
        <v>356</v>
      </c>
      <c r="D3698" s="38">
        <v>2011</v>
      </c>
    </row>
    <row r="3699" spans="1:4" x14ac:dyDescent="0.25">
      <c r="A3699" t="s">
        <v>29</v>
      </c>
      <c r="B3699" t="s">
        <v>33</v>
      </c>
      <c r="C3699" s="37">
        <v>1261</v>
      </c>
      <c r="D3699" s="38">
        <v>2011</v>
      </c>
    </row>
    <row r="3700" spans="1:4" x14ac:dyDescent="0.25">
      <c r="A3700" t="s">
        <v>29</v>
      </c>
      <c r="B3700" t="s">
        <v>34</v>
      </c>
      <c r="C3700" s="37">
        <v>596</v>
      </c>
      <c r="D3700" s="38">
        <v>2011</v>
      </c>
    </row>
    <row r="3701" spans="1:4" x14ac:dyDescent="0.25">
      <c r="A3701" t="s">
        <v>29</v>
      </c>
      <c r="B3701" t="s">
        <v>35</v>
      </c>
      <c r="C3701" s="37">
        <v>637</v>
      </c>
      <c r="D3701" s="38">
        <v>2011</v>
      </c>
    </row>
    <row r="3702" spans="1:4" x14ac:dyDescent="0.25">
      <c r="A3702" t="s">
        <v>29</v>
      </c>
      <c r="B3702" t="s">
        <v>36</v>
      </c>
      <c r="C3702" s="37">
        <v>163</v>
      </c>
      <c r="D3702" s="38">
        <v>2011</v>
      </c>
    </row>
    <row r="3703" spans="1:4" x14ac:dyDescent="0.25">
      <c r="A3703" t="s">
        <v>29</v>
      </c>
      <c r="B3703" t="s">
        <v>37</v>
      </c>
      <c r="C3703" s="37">
        <v>12010</v>
      </c>
      <c r="D3703" s="38">
        <v>2011</v>
      </c>
    </row>
    <row r="3704" spans="1:4" x14ac:dyDescent="0.25">
      <c r="A3704" t="s">
        <v>29</v>
      </c>
      <c r="B3704" t="s">
        <v>38</v>
      </c>
      <c r="C3704" s="37">
        <v>8332</v>
      </c>
      <c r="D3704" s="38">
        <v>2011</v>
      </c>
    </row>
    <row r="3705" spans="1:4" x14ac:dyDescent="0.25">
      <c r="A3705" t="s">
        <v>29</v>
      </c>
      <c r="B3705" t="s">
        <v>39</v>
      </c>
      <c r="C3705" s="37">
        <v>199</v>
      </c>
      <c r="D3705" s="38">
        <v>2011</v>
      </c>
    </row>
    <row r="3706" spans="1:4" x14ac:dyDescent="0.25">
      <c r="A3706" t="s">
        <v>29</v>
      </c>
      <c r="B3706" t="s">
        <v>40</v>
      </c>
      <c r="C3706" s="37">
        <v>19431</v>
      </c>
      <c r="D3706" s="38">
        <v>2011</v>
      </c>
    </row>
    <row r="3707" spans="1:4" x14ac:dyDescent="0.25">
      <c r="A3707" t="s">
        <v>29</v>
      </c>
      <c r="B3707" t="s">
        <v>41</v>
      </c>
      <c r="C3707" s="37">
        <v>3964</v>
      </c>
      <c r="D3707" s="38">
        <v>2011</v>
      </c>
    </row>
    <row r="3708" spans="1:4" x14ac:dyDescent="0.25">
      <c r="A3708" t="s">
        <v>29</v>
      </c>
      <c r="B3708" t="s">
        <v>42</v>
      </c>
      <c r="C3708" s="37">
        <v>61</v>
      </c>
      <c r="D3708" s="38">
        <v>2011</v>
      </c>
    </row>
    <row r="3709" spans="1:4" x14ac:dyDescent="0.25">
      <c r="A3709" t="s">
        <v>29</v>
      </c>
      <c r="B3709" t="s">
        <v>43</v>
      </c>
      <c r="C3709" s="37">
        <v>1757</v>
      </c>
      <c r="D3709" s="38">
        <v>2011</v>
      </c>
    </row>
    <row r="3710" spans="1:4" x14ac:dyDescent="0.25">
      <c r="A3710" t="s">
        <v>29</v>
      </c>
      <c r="B3710" t="s">
        <v>44</v>
      </c>
      <c r="C3710" s="37">
        <v>90</v>
      </c>
      <c r="D3710" s="38">
        <v>2011</v>
      </c>
    </row>
    <row r="3711" spans="1:4" x14ac:dyDescent="0.25">
      <c r="A3711" t="s">
        <v>29</v>
      </c>
      <c r="B3711" t="s">
        <v>45</v>
      </c>
      <c r="C3711" s="37">
        <v>178</v>
      </c>
      <c r="D3711" s="38">
        <v>2011</v>
      </c>
    </row>
    <row r="3712" spans="1:4" x14ac:dyDescent="0.25">
      <c r="A3712" t="s">
        <v>29</v>
      </c>
      <c r="B3712" t="s">
        <v>46</v>
      </c>
      <c r="C3712" s="37">
        <v>6538</v>
      </c>
      <c r="D3712" s="38">
        <v>2011</v>
      </c>
    </row>
    <row r="3713" spans="1:4" x14ac:dyDescent="0.25">
      <c r="A3713" t="s">
        <v>29</v>
      </c>
      <c r="B3713" t="s">
        <v>47</v>
      </c>
      <c r="C3713" s="37">
        <v>10182</v>
      </c>
      <c r="D3713" s="38">
        <v>2011</v>
      </c>
    </row>
    <row r="3714" spans="1:4" x14ac:dyDescent="0.25">
      <c r="A3714" t="s">
        <v>29</v>
      </c>
      <c r="B3714" t="s">
        <v>48</v>
      </c>
      <c r="C3714" s="37">
        <v>1621</v>
      </c>
      <c r="D3714" s="38">
        <v>2011</v>
      </c>
    </row>
    <row r="3715" spans="1:4" x14ac:dyDescent="0.25">
      <c r="A3715" t="s">
        <v>29</v>
      </c>
      <c r="B3715" t="s">
        <v>49</v>
      </c>
      <c r="C3715" s="37">
        <v>44</v>
      </c>
      <c r="D3715" s="38">
        <v>2011</v>
      </c>
    </row>
    <row r="3716" spans="1:4" x14ac:dyDescent="0.25">
      <c r="A3716" t="s">
        <v>29</v>
      </c>
      <c r="B3716" t="s">
        <v>50</v>
      </c>
      <c r="C3716" s="37">
        <v>371</v>
      </c>
      <c r="D3716" s="38">
        <v>2011</v>
      </c>
    </row>
    <row r="3717" spans="1:4" x14ac:dyDescent="0.25">
      <c r="A3717" t="s">
        <v>29</v>
      </c>
      <c r="B3717" t="s">
        <v>51</v>
      </c>
      <c r="C3717" s="37">
        <v>5203</v>
      </c>
      <c r="D3717" s="38">
        <v>2011</v>
      </c>
    </row>
    <row r="3718" spans="1:4" x14ac:dyDescent="0.25">
      <c r="A3718" t="s">
        <v>29</v>
      </c>
      <c r="B3718" t="s">
        <v>52</v>
      </c>
      <c r="C3718" s="37">
        <v>548</v>
      </c>
      <c r="D3718" s="38">
        <v>2011</v>
      </c>
    </row>
    <row r="3719" spans="1:4" x14ac:dyDescent="0.25">
      <c r="A3719" t="s">
        <v>29</v>
      </c>
      <c r="B3719" t="s">
        <v>53</v>
      </c>
      <c r="C3719" s="37">
        <v>2246</v>
      </c>
      <c r="D3719" s="38">
        <v>2011</v>
      </c>
    </row>
    <row r="3720" spans="1:4" x14ac:dyDescent="0.25">
      <c r="A3720" t="s">
        <v>29</v>
      </c>
      <c r="B3720" t="s">
        <v>54</v>
      </c>
      <c r="C3720" s="37">
        <v>2984</v>
      </c>
      <c r="D3720" s="38">
        <v>2011</v>
      </c>
    </row>
    <row r="3721" spans="1:4" x14ac:dyDescent="0.25">
      <c r="A3721" t="s">
        <v>29</v>
      </c>
      <c r="B3721" t="s">
        <v>55</v>
      </c>
      <c r="C3721" s="37">
        <v>1673</v>
      </c>
      <c r="D3721" s="38">
        <v>2011</v>
      </c>
    </row>
    <row r="3722" spans="1:4" x14ac:dyDescent="0.25">
      <c r="A3722" t="s">
        <v>29</v>
      </c>
      <c r="B3722" t="s">
        <v>56</v>
      </c>
      <c r="C3722" s="37">
        <v>911</v>
      </c>
      <c r="D3722" s="38">
        <v>2011</v>
      </c>
    </row>
    <row r="3723" spans="1:4" x14ac:dyDescent="0.25">
      <c r="A3723" t="s">
        <v>29</v>
      </c>
      <c r="B3723" t="s">
        <v>57</v>
      </c>
      <c r="C3723" s="37">
        <v>441</v>
      </c>
      <c r="D3723" s="38">
        <v>2011</v>
      </c>
    </row>
    <row r="3724" spans="1:4" x14ac:dyDescent="0.25">
      <c r="A3724" t="s">
        <v>29</v>
      </c>
      <c r="B3724" t="s">
        <v>58</v>
      </c>
      <c r="C3724" s="37">
        <v>0</v>
      </c>
      <c r="D3724" s="38">
        <v>2011</v>
      </c>
    </row>
    <row r="3725" spans="1:4" x14ac:dyDescent="0.25">
      <c r="A3725" t="s">
        <v>30</v>
      </c>
      <c r="B3725" t="s">
        <v>8</v>
      </c>
      <c r="C3725" s="37">
        <v>3527</v>
      </c>
      <c r="D3725" s="38">
        <v>2011</v>
      </c>
    </row>
    <row r="3726" spans="1:4" x14ac:dyDescent="0.25">
      <c r="A3726" t="s">
        <v>30</v>
      </c>
      <c r="B3726" t="s">
        <v>9</v>
      </c>
      <c r="C3726" s="37">
        <v>3456</v>
      </c>
      <c r="D3726" s="38">
        <v>2011</v>
      </c>
    </row>
    <row r="3727" spans="1:4" x14ac:dyDescent="0.25">
      <c r="A3727" t="s">
        <v>30</v>
      </c>
      <c r="B3727" t="s">
        <v>10</v>
      </c>
      <c r="C3727" s="37">
        <v>3840</v>
      </c>
      <c r="D3727" s="38">
        <v>2011</v>
      </c>
    </row>
    <row r="3728" spans="1:4" x14ac:dyDescent="0.25">
      <c r="A3728" t="s">
        <v>30</v>
      </c>
      <c r="B3728" t="s">
        <v>11</v>
      </c>
      <c r="C3728" s="37">
        <v>2054</v>
      </c>
      <c r="D3728" s="38">
        <v>2011</v>
      </c>
    </row>
    <row r="3729" spans="1:4" x14ac:dyDescent="0.25">
      <c r="A3729" t="s">
        <v>30</v>
      </c>
      <c r="B3729" t="s">
        <v>12</v>
      </c>
      <c r="C3729" s="37">
        <v>7793</v>
      </c>
      <c r="D3729" s="38">
        <v>2011</v>
      </c>
    </row>
    <row r="3730" spans="1:4" x14ac:dyDescent="0.25">
      <c r="A3730" t="s">
        <v>30</v>
      </c>
      <c r="B3730" t="s">
        <v>13</v>
      </c>
      <c r="C3730" s="37">
        <v>3425</v>
      </c>
      <c r="D3730" s="38">
        <v>2011</v>
      </c>
    </row>
    <row r="3731" spans="1:4" x14ac:dyDescent="0.25">
      <c r="A3731" t="s">
        <v>30</v>
      </c>
      <c r="B3731" t="s">
        <v>14</v>
      </c>
      <c r="C3731" s="37">
        <v>1656</v>
      </c>
      <c r="D3731" s="38">
        <v>2011</v>
      </c>
    </row>
    <row r="3732" spans="1:4" x14ac:dyDescent="0.25">
      <c r="A3732" t="s">
        <v>30</v>
      </c>
      <c r="B3732" t="s">
        <v>15</v>
      </c>
      <c r="C3732" s="37">
        <v>0</v>
      </c>
      <c r="D3732" s="38">
        <v>2011</v>
      </c>
    </row>
    <row r="3733" spans="1:4" x14ac:dyDescent="0.25">
      <c r="A3733" t="s">
        <v>30</v>
      </c>
      <c r="B3733" t="s">
        <v>16</v>
      </c>
      <c r="C3733" s="37">
        <v>256</v>
      </c>
      <c r="D3733" s="38">
        <v>2011</v>
      </c>
    </row>
    <row r="3734" spans="1:4" x14ac:dyDescent="0.25">
      <c r="A3734" t="s">
        <v>30</v>
      </c>
      <c r="B3734" t="s">
        <v>17</v>
      </c>
      <c r="C3734" s="37">
        <v>17712</v>
      </c>
      <c r="D3734" s="38">
        <v>2011</v>
      </c>
    </row>
    <row r="3735" spans="1:4" x14ac:dyDescent="0.25">
      <c r="A3735" t="s">
        <v>30</v>
      </c>
      <c r="B3735" t="s">
        <v>18</v>
      </c>
      <c r="C3735" s="37">
        <v>4254</v>
      </c>
      <c r="D3735" s="38">
        <v>2011</v>
      </c>
    </row>
    <row r="3736" spans="1:4" x14ac:dyDescent="0.25">
      <c r="A3736" t="s">
        <v>30</v>
      </c>
      <c r="B3736" t="s">
        <v>19</v>
      </c>
      <c r="C3736" s="37">
        <v>630</v>
      </c>
      <c r="D3736" s="38">
        <v>2011</v>
      </c>
    </row>
    <row r="3737" spans="1:4" x14ac:dyDescent="0.25">
      <c r="A3737" t="s">
        <v>30</v>
      </c>
      <c r="B3737" t="s">
        <v>20</v>
      </c>
      <c r="C3737" s="37">
        <v>882</v>
      </c>
      <c r="D3737" s="38">
        <v>2011</v>
      </c>
    </row>
    <row r="3738" spans="1:4" x14ac:dyDescent="0.25">
      <c r="A3738" t="s">
        <v>30</v>
      </c>
      <c r="B3738" t="s">
        <v>21</v>
      </c>
      <c r="C3738" s="37">
        <v>9897</v>
      </c>
      <c r="D3738" s="38">
        <v>2011</v>
      </c>
    </row>
    <row r="3739" spans="1:4" x14ac:dyDescent="0.25">
      <c r="A3739" t="s">
        <v>30</v>
      </c>
      <c r="B3739" t="s">
        <v>22</v>
      </c>
      <c r="C3739" s="37">
        <v>7668</v>
      </c>
      <c r="D3739" s="38">
        <v>2011</v>
      </c>
    </row>
    <row r="3740" spans="1:4" x14ac:dyDescent="0.25">
      <c r="A3740" t="s">
        <v>30</v>
      </c>
      <c r="B3740" t="s">
        <v>23</v>
      </c>
      <c r="C3740" s="37">
        <v>1709</v>
      </c>
      <c r="D3740" s="38">
        <v>2011</v>
      </c>
    </row>
    <row r="3741" spans="1:4" x14ac:dyDescent="0.25">
      <c r="A3741" t="s">
        <v>30</v>
      </c>
      <c r="B3741" t="s">
        <v>24</v>
      </c>
      <c r="C3741" s="37">
        <v>1148</v>
      </c>
      <c r="D3741" s="38">
        <v>2011</v>
      </c>
    </row>
    <row r="3742" spans="1:4" x14ac:dyDescent="0.25">
      <c r="A3742" t="s">
        <v>30</v>
      </c>
      <c r="B3742" t="s">
        <v>25</v>
      </c>
      <c r="C3742" s="37">
        <v>2578</v>
      </c>
      <c r="D3742" s="38">
        <v>2011</v>
      </c>
    </row>
    <row r="3743" spans="1:4" x14ac:dyDescent="0.25">
      <c r="A3743" t="s">
        <v>30</v>
      </c>
      <c r="B3743" t="s">
        <v>26</v>
      </c>
      <c r="C3743" s="37">
        <v>955</v>
      </c>
      <c r="D3743" s="38">
        <v>2011</v>
      </c>
    </row>
    <row r="3744" spans="1:4" x14ac:dyDescent="0.25">
      <c r="A3744" t="s">
        <v>30</v>
      </c>
      <c r="B3744" t="s">
        <v>27</v>
      </c>
      <c r="C3744" s="37">
        <v>599</v>
      </c>
      <c r="D3744" s="38">
        <v>2011</v>
      </c>
    </row>
    <row r="3745" spans="1:4" x14ac:dyDescent="0.25">
      <c r="A3745" t="s">
        <v>30</v>
      </c>
      <c r="B3745" t="s">
        <v>28</v>
      </c>
      <c r="C3745" s="37">
        <v>1035</v>
      </c>
      <c r="D3745" s="38">
        <v>2011</v>
      </c>
    </row>
    <row r="3746" spans="1:4" x14ac:dyDescent="0.25">
      <c r="A3746" t="s">
        <v>30</v>
      </c>
      <c r="B3746" t="s">
        <v>29</v>
      </c>
      <c r="C3746" s="37">
        <v>2861</v>
      </c>
      <c r="D3746" s="38">
        <v>2011</v>
      </c>
    </row>
    <row r="3747" spans="1:4" x14ac:dyDescent="0.25">
      <c r="A3747" t="s">
        <v>30</v>
      </c>
      <c r="B3747" t="s">
        <v>30</v>
      </c>
      <c r="C3747" s="37" t="s">
        <v>60</v>
      </c>
      <c r="D3747" s="38">
        <v>2011</v>
      </c>
    </row>
    <row r="3748" spans="1:4" x14ac:dyDescent="0.25">
      <c r="A3748" t="s">
        <v>30</v>
      </c>
      <c r="B3748" t="s">
        <v>31</v>
      </c>
      <c r="C3748" s="37">
        <v>2671</v>
      </c>
      <c r="D3748" s="38">
        <v>2011</v>
      </c>
    </row>
    <row r="3749" spans="1:4" x14ac:dyDescent="0.25">
      <c r="A3749" t="s">
        <v>30</v>
      </c>
      <c r="B3749" t="s">
        <v>32</v>
      </c>
      <c r="C3749" s="37">
        <v>715</v>
      </c>
      <c r="D3749" s="38">
        <v>2011</v>
      </c>
    </row>
    <row r="3750" spans="1:4" x14ac:dyDescent="0.25">
      <c r="A3750" t="s">
        <v>30</v>
      </c>
      <c r="B3750" t="s">
        <v>33</v>
      </c>
      <c r="C3750" s="37">
        <v>2509</v>
      </c>
      <c r="D3750" s="38">
        <v>2011</v>
      </c>
    </row>
    <row r="3751" spans="1:4" x14ac:dyDescent="0.25">
      <c r="A3751" t="s">
        <v>30</v>
      </c>
      <c r="B3751" t="s">
        <v>34</v>
      </c>
      <c r="C3751" s="37">
        <v>84</v>
      </c>
      <c r="D3751" s="38">
        <v>2011</v>
      </c>
    </row>
    <row r="3752" spans="1:4" x14ac:dyDescent="0.25">
      <c r="A3752" t="s">
        <v>30</v>
      </c>
      <c r="B3752" t="s">
        <v>35</v>
      </c>
      <c r="C3752" s="37">
        <v>439</v>
      </c>
      <c r="D3752" s="38">
        <v>2011</v>
      </c>
    </row>
    <row r="3753" spans="1:4" x14ac:dyDescent="0.25">
      <c r="A3753" t="s">
        <v>30</v>
      </c>
      <c r="B3753" t="s">
        <v>36</v>
      </c>
      <c r="C3753" s="37">
        <v>1215</v>
      </c>
      <c r="D3753" s="38">
        <v>2011</v>
      </c>
    </row>
    <row r="3754" spans="1:4" x14ac:dyDescent="0.25">
      <c r="A3754" t="s">
        <v>30</v>
      </c>
      <c r="B3754" t="s">
        <v>37</v>
      </c>
      <c r="C3754" s="37">
        <v>73</v>
      </c>
      <c r="D3754" s="38">
        <v>2011</v>
      </c>
    </row>
    <row r="3755" spans="1:4" x14ac:dyDescent="0.25">
      <c r="A3755" t="s">
        <v>30</v>
      </c>
      <c r="B3755" t="s">
        <v>38</v>
      </c>
      <c r="C3755" s="37">
        <v>1849</v>
      </c>
      <c r="D3755" s="38">
        <v>2011</v>
      </c>
    </row>
    <row r="3756" spans="1:4" x14ac:dyDescent="0.25">
      <c r="A3756" t="s">
        <v>30</v>
      </c>
      <c r="B3756" t="s">
        <v>39</v>
      </c>
      <c r="C3756" s="37">
        <v>508</v>
      </c>
      <c r="D3756" s="38">
        <v>2011</v>
      </c>
    </row>
    <row r="3757" spans="1:4" x14ac:dyDescent="0.25">
      <c r="A3757" t="s">
        <v>30</v>
      </c>
      <c r="B3757" t="s">
        <v>40</v>
      </c>
      <c r="C3757" s="37">
        <v>6087</v>
      </c>
      <c r="D3757" s="38">
        <v>2011</v>
      </c>
    </row>
    <row r="3758" spans="1:4" x14ac:dyDescent="0.25">
      <c r="A3758" t="s">
        <v>30</v>
      </c>
      <c r="B3758" t="s">
        <v>41</v>
      </c>
      <c r="C3758" s="37">
        <v>3405</v>
      </c>
      <c r="D3758" s="38">
        <v>2011</v>
      </c>
    </row>
    <row r="3759" spans="1:4" x14ac:dyDescent="0.25">
      <c r="A3759" t="s">
        <v>30</v>
      </c>
      <c r="B3759" t="s">
        <v>42</v>
      </c>
      <c r="C3759" s="37">
        <v>159</v>
      </c>
      <c r="D3759" s="38">
        <v>2011</v>
      </c>
    </row>
    <row r="3760" spans="1:4" x14ac:dyDescent="0.25">
      <c r="A3760" t="s">
        <v>30</v>
      </c>
      <c r="B3760" t="s">
        <v>43</v>
      </c>
      <c r="C3760" s="37">
        <v>11224</v>
      </c>
      <c r="D3760" s="38">
        <v>2011</v>
      </c>
    </row>
    <row r="3761" spans="1:4" x14ac:dyDescent="0.25">
      <c r="A3761" t="s">
        <v>30</v>
      </c>
      <c r="B3761" t="s">
        <v>44</v>
      </c>
      <c r="C3761" s="37">
        <v>917</v>
      </c>
      <c r="D3761" s="38">
        <v>2011</v>
      </c>
    </row>
    <row r="3762" spans="1:4" x14ac:dyDescent="0.25">
      <c r="A3762" t="s">
        <v>30</v>
      </c>
      <c r="B3762" t="s">
        <v>45</v>
      </c>
      <c r="C3762" s="37">
        <v>647</v>
      </c>
      <c r="D3762" s="38">
        <v>2011</v>
      </c>
    </row>
    <row r="3763" spans="1:4" x14ac:dyDescent="0.25">
      <c r="A3763" t="s">
        <v>30</v>
      </c>
      <c r="B3763" t="s">
        <v>46</v>
      </c>
      <c r="C3763" s="37">
        <v>2864</v>
      </c>
      <c r="D3763" s="38">
        <v>2011</v>
      </c>
    </row>
    <row r="3764" spans="1:4" x14ac:dyDescent="0.25">
      <c r="A3764" t="s">
        <v>30</v>
      </c>
      <c r="B3764" t="s">
        <v>47</v>
      </c>
      <c r="C3764" s="37">
        <v>385</v>
      </c>
      <c r="D3764" s="38">
        <v>2011</v>
      </c>
    </row>
    <row r="3765" spans="1:4" x14ac:dyDescent="0.25">
      <c r="A3765" t="s">
        <v>30</v>
      </c>
      <c r="B3765" t="s">
        <v>48</v>
      </c>
      <c r="C3765" s="37">
        <v>2185</v>
      </c>
      <c r="D3765" s="38">
        <v>2011</v>
      </c>
    </row>
    <row r="3766" spans="1:4" x14ac:dyDescent="0.25">
      <c r="A3766" t="s">
        <v>30</v>
      </c>
      <c r="B3766" t="s">
        <v>49</v>
      </c>
      <c r="C3766" s="37">
        <v>571</v>
      </c>
      <c r="D3766" s="38">
        <v>2011</v>
      </c>
    </row>
    <row r="3767" spans="1:4" x14ac:dyDescent="0.25">
      <c r="A3767" t="s">
        <v>30</v>
      </c>
      <c r="B3767" t="s">
        <v>50</v>
      </c>
      <c r="C3767" s="37">
        <v>3106</v>
      </c>
      <c r="D3767" s="38">
        <v>2011</v>
      </c>
    </row>
    <row r="3768" spans="1:4" x14ac:dyDescent="0.25">
      <c r="A3768" t="s">
        <v>30</v>
      </c>
      <c r="B3768" t="s">
        <v>51</v>
      </c>
      <c r="C3768" s="37">
        <v>9935</v>
      </c>
      <c r="D3768" s="38">
        <v>2011</v>
      </c>
    </row>
    <row r="3769" spans="1:4" x14ac:dyDescent="0.25">
      <c r="A3769" t="s">
        <v>30</v>
      </c>
      <c r="B3769" t="s">
        <v>52</v>
      </c>
      <c r="C3769" s="37">
        <v>642</v>
      </c>
      <c r="D3769" s="38">
        <v>2011</v>
      </c>
    </row>
    <row r="3770" spans="1:4" x14ac:dyDescent="0.25">
      <c r="A3770" t="s">
        <v>30</v>
      </c>
      <c r="B3770" t="s">
        <v>53</v>
      </c>
      <c r="C3770" s="37">
        <v>0</v>
      </c>
      <c r="D3770" s="38">
        <v>2011</v>
      </c>
    </row>
    <row r="3771" spans="1:4" x14ac:dyDescent="0.25">
      <c r="A3771" t="s">
        <v>30</v>
      </c>
      <c r="B3771" t="s">
        <v>54</v>
      </c>
      <c r="C3771" s="37">
        <v>2327</v>
      </c>
      <c r="D3771" s="38">
        <v>2011</v>
      </c>
    </row>
    <row r="3772" spans="1:4" x14ac:dyDescent="0.25">
      <c r="A3772" t="s">
        <v>30</v>
      </c>
      <c r="B3772" t="s">
        <v>55</v>
      </c>
      <c r="C3772" s="37">
        <v>1430</v>
      </c>
      <c r="D3772" s="38">
        <v>2011</v>
      </c>
    </row>
    <row r="3773" spans="1:4" x14ac:dyDescent="0.25">
      <c r="A3773" t="s">
        <v>30</v>
      </c>
      <c r="B3773" t="s">
        <v>56</v>
      </c>
      <c r="C3773" s="37">
        <v>417</v>
      </c>
      <c r="D3773" s="38">
        <v>2011</v>
      </c>
    </row>
    <row r="3774" spans="1:4" x14ac:dyDescent="0.25">
      <c r="A3774" t="s">
        <v>30</v>
      </c>
      <c r="B3774" t="s">
        <v>57</v>
      </c>
      <c r="C3774" s="37">
        <v>4018</v>
      </c>
      <c r="D3774" s="38">
        <v>2011</v>
      </c>
    </row>
    <row r="3775" spans="1:4" x14ac:dyDescent="0.25">
      <c r="A3775" t="s">
        <v>30</v>
      </c>
      <c r="B3775" t="s">
        <v>58</v>
      </c>
      <c r="C3775" s="37">
        <v>841</v>
      </c>
      <c r="D3775" s="38">
        <v>2011</v>
      </c>
    </row>
    <row r="3776" spans="1:4" x14ac:dyDescent="0.25">
      <c r="A3776" t="s">
        <v>31</v>
      </c>
      <c r="B3776" t="s">
        <v>8</v>
      </c>
      <c r="C3776" s="37">
        <v>123</v>
      </c>
      <c r="D3776" s="38">
        <v>2011</v>
      </c>
    </row>
    <row r="3777" spans="1:4" x14ac:dyDescent="0.25">
      <c r="A3777" t="s">
        <v>31</v>
      </c>
      <c r="B3777" t="s">
        <v>9</v>
      </c>
      <c r="C3777" s="37">
        <v>893</v>
      </c>
      <c r="D3777" s="38">
        <v>2011</v>
      </c>
    </row>
    <row r="3778" spans="1:4" x14ac:dyDescent="0.25">
      <c r="A3778" t="s">
        <v>31</v>
      </c>
      <c r="B3778" t="s">
        <v>10</v>
      </c>
      <c r="C3778" s="37">
        <v>2314</v>
      </c>
      <c r="D3778" s="38">
        <v>2011</v>
      </c>
    </row>
    <row r="3779" spans="1:4" x14ac:dyDescent="0.25">
      <c r="A3779" t="s">
        <v>31</v>
      </c>
      <c r="B3779" t="s">
        <v>11</v>
      </c>
      <c r="C3779" s="37">
        <v>951</v>
      </c>
      <c r="D3779" s="38">
        <v>2011</v>
      </c>
    </row>
    <row r="3780" spans="1:4" x14ac:dyDescent="0.25">
      <c r="A3780" t="s">
        <v>31</v>
      </c>
      <c r="B3780" t="s">
        <v>12</v>
      </c>
      <c r="C3780" s="37">
        <v>6638</v>
      </c>
      <c r="D3780" s="38">
        <v>2011</v>
      </c>
    </row>
    <row r="3781" spans="1:4" x14ac:dyDescent="0.25">
      <c r="A3781" t="s">
        <v>31</v>
      </c>
      <c r="B3781" t="s">
        <v>13</v>
      </c>
      <c r="C3781" s="37">
        <v>2662</v>
      </c>
      <c r="D3781" s="38">
        <v>2011</v>
      </c>
    </row>
    <row r="3782" spans="1:4" x14ac:dyDescent="0.25">
      <c r="A3782" t="s">
        <v>31</v>
      </c>
      <c r="B3782" t="s">
        <v>14</v>
      </c>
      <c r="C3782" s="37">
        <v>74</v>
      </c>
      <c r="D3782" s="38">
        <v>2011</v>
      </c>
    </row>
    <row r="3783" spans="1:4" x14ac:dyDescent="0.25">
      <c r="A3783" t="s">
        <v>31</v>
      </c>
      <c r="B3783" t="s">
        <v>15</v>
      </c>
      <c r="C3783" s="37">
        <v>86</v>
      </c>
      <c r="D3783" s="38">
        <v>2011</v>
      </c>
    </row>
    <row r="3784" spans="1:4" x14ac:dyDescent="0.25">
      <c r="A3784" t="s">
        <v>31</v>
      </c>
      <c r="B3784" t="s">
        <v>16</v>
      </c>
      <c r="C3784" s="37">
        <v>367</v>
      </c>
      <c r="D3784" s="38">
        <v>2011</v>
      </c>
    </row>
    <row r="3785" spans="1:4" x14ac:dyDescent="0.25">
      <c r="A3785" t="s">
        <v>31</v>
      </c>
      <c r="B3785" t="s">
        <v>17</v>
      </c>
      <c r="C3785" s="37">
        <v>2820</v>
      </c>
      <c r="D3785" s="38">
        <v>2011</v>
      </c>
    </row>
    <row r="3786" spans="1:4" x14ac:dyDescent="0.25">
      <c r="A3786" t="s">
        <v>31</v>
      </c>
      <c r="B3786" t="s">
        <v>18</v>
      </c>
      <c r="C3786" s="37">
        <v>840</v>
      </c>
      <c r="D3786" s="38">
        <v>2011</v>
      </c>
    </row>
    <row r="3787" spans="1:4" x14ac:dyDescent="0.25">
      <c r="A3787" t="s">
        <v>31</v>
      </c>
      <c r="B3787" t="s">
        <v>19</v>
      </c>
      <c r="C3787" s="37">
        <v>901</v>
      </c>
      <c r="D3787" s="38">
        <v>2011</v>
      </c>
    </row>
    <row r="3788" spans="1:4" x14ac:dyDescent="0.25">
      <c r="A3788" t="s">
        <v>31</v>
      </c>
      <c r="B3788" t="s">
        <v>20</v>
      </c>
      <c r="C3788" s="37">
        <v>402</v>
      </c>
      <c r="D3788" s="38">
        <v>2011</v>
      </c>
    </row>
    <row r="3789" spans="1:4" x14ac:dyDescent="0.25">
      <c r="A3789" t="s">
        <v>31</v>
      </c>
      <c r="B3789" t="s">
        <v>21</v>
      </c>
      <c r="C3789" s="37">
        <v>8209</v>
      </c>
      <c r="D3789" s="38">
        <v>2011</v>
      </c>
    </row>
    <row r="3790" spans="1:4" x14ac:dyDescent="0.25">
      <c r="A3790" t="s">
        <v>31</v>
      </c>
      <c r="B3790" t="s">
        <v>22</v>
      </c>
      <c r="C3790" s="37">
        <v>786</v>
      </c>
      <c r="D3790" s="38">
        <v>2011</v>
      </c>
    </row>
    <row r="3791" spans="1:4" x14ac:dyDescent="0.25">
      <c r="A3791" t="s">
        <v>31</v>
      </c>
      <c r="B3791" t="s">
        <v>23</v>
      </c>
      <c r="C3791" s="37">
        <v>6175</v>
      </c>
      <c r="D3791" s="38">
        <v>2011</v>
      </c>
    </row>
    <row r="3792" spans="1:4" x14ac:dyDescent="0.25">
      <c r="A3792" t="s">
        <v>31</v>
      </c>
      <c r="B3792" t="s">
        <v>24</v>
      </c>
      <c r="C3792" s="37">
        <v>606</v>
      </c>
      <c r="D3792" s="38">
        <v>2011</v>
      </c>
    </row>
    <row r="3793" spans="1:4" x14ac:dyDescent="0.25">
      <c r="A3793" t="s">
        <v>31</v>
      </c>
      <c r="B3793" t="s">
        <v>25</v>
      </c>
      <c r="C3793" s="37">
        <v>755</v>
      </c>
      <c r="D3793" s="38">
        <v>2011</v>
      </c>
    </row>
    <row r="3794" spans="1:4" x14ac:dyDescent="0.25">
      <c r="A3794" t="s">
        <v>31</v>
      </c>
      <c r="B3794" t="s">
        <v>26</v>
      </c>
      <c r="C3794" s="37">
        <v>573</v>
      </c>
      <c r="D3794" s="38">
        <v>2011</v>
      </c>
    </row>
    <row r="3795" spans="1:4" x14ac:dyDescent="0.25">
      <c r="A3795" t="s">
        <v>31</v>
      </c>
      <c r="B3795" t="s">
        <v>27</v>
      </c>
      <c r="C3795" s="37">
        <v>321</v>
      </c>
      <c r="D3795" s="38">
        <v>2011</v>
      </c>
    </row>
    <row r="3796" spans="1:4" x14ac:dyDescent="0.25">
      <c r="A3796" t="s">
        <v>31</v>
      </c>
      <c r="B3796" t="s">
        <v>28</v>
      </c>
      <c r="C3796" s="37">
        <v>424</v>
      </c>
      <c r="D3796" s="38">
        <v>2011</v>
      </c>
    </row>
    <row r="3797" spans="1:4" x14ac:dyDescent="0.25">
      <c r="A3797" t="s">
        <v>31</v>
      </c>
      <c r="B3797" t="s">
        <v>29</v>
      </c>
      <c r="C3797" s="37">
        <v>970</v>
      </c>
      <c r="D3797" s="38">
        <v>2011</v>
      </c>
    </row>
    <row r="3798" spans="1:4" x14ac:dyDescent="0.25">
      <c r="A3798" t="s">
        <v>31</v>
      </c>
      <c r="B3798" t="s">
        <v>30</v>
      </c>
      <c r="C3798" s="37">
        <v>5164</v>
      </c>
      <c r="D3798" s="38">
        <v>2011</v>
      </c>
    </row>
    <row r="3799" spans="1:4" x14ac:dyDescent="0.25">
      <c r="A3799" t="s">
        <v>31</v>
      </c>
      <c r="B3799" t="s">
        <v>31</v>
      </c>
      <c r="C3799" s="37" t="s">
        <v>60</v>
      </c>
      <c r="D3799" s="38">
        <v>2011</v>
      </c>
    </row>
    <row r="3800" spans="1:4" x14ac:dyDescent="0.25">
      <c r="A3800" t="s">
        <v>31</v>
      </c>
      <c r="B3800" t="s">
        <v>32</v>
      </c>
      <c r="C3800" s="37">
        <v>549</v>
      </c>
      <c r="D3800" s="38">
        <v>2011</v>
      </c>
    </row>
    <row r="3801" spans="1:4" x14ac:dyDescent="0.25">
      <c r="A3801" t="s">
        <v>31</v>
      </c>
      <c r="B3801" t="s">
        <v>33</v>
      </c>
      <c r="C3801" s="37">
        <v>1345</v>
      </c>
      <c r="D3801" s="38">
        <v>2011</v>
      </c>
    </row>
    <row r="3802" spans="1:4" x14ac:dyDescent="0.25">
      <c r="A3802" t="s">
        <v>31</v>
      </c>
      <c r="B3802" t="s">
        <v>34</v>
      </c>
      <c r="C3802" s="37">
        <v>1457</v>
      </c>
      <c r="D3802" s="38">
        <v>2011</v>
      </c>
    </row>
    <row r="3803" spans="1:4" x14ac:dyDescent="0.25">
      <c r="A3803" t="s">
        <v>31</v>
      </c>
      <c r="B3803" t="s">
        <v>35</v>
      </c>
      <c r="C3803" s="37">
        <v>1936</v>
      </c>
      <c r="D3803" s="38">
        <v>2011</v>
      </c>
    </row>
    <row r="3804" spans="1:4" x14ac:dyDescent="0.25">
      <c r="A3804" t="s">
        <v>31</v>
      </c>
      <c r="B3804" t="s">
        <v>36</v>
      </c>
      <c r="C3804" s="37">
        <v>2682</v>
      </c>
      <c r="D3804" s="38">
        <v>2011</v>
      </c>
    </row>
    <row r="3805" spans="1:4" x14ac:dyDescent="0.25">
      <c r="A3805" t="s">
        <v>31</v>
      </c>
      <c r="B3805" t="s">
        <v>37</v>
      </c>
      <c r="C3805" s="37">
        <v>21</v>
      </c>
      <c r="D3805" s="38">
        <v>2011</v>
      </c>
    </row>
    <row r="3806" spans="1:4" x14ac:dyDescent="0.25">
      <c r="A3806" t="s">
        <v>31</v>
      </c>
      <c r="B3806" t="s">
        <v>38</v>
      </c>
      <c r="C3806" s="37">
        <v>631</v>
      </c>
      <c r="D3806" s="38">
        <v>2011</v>
      </c>
    </row>
    <row r="3807" spans="1:4" x14ac:dyDescent="0.25">
      <c r="A3807" t="s">
        <v>31</v>
      </c>
      <c r="B3807" t="s">
        <v>39</v>
      </c>
      <c r="C3807" s="37">
        <v>540</v>
      </c>
      <c r="D3807" s="38">
        <v>2011</v>
      </c>
    </row>
    <row r="3808" spans="1:4" x14ac:dyDescent="0.25">
      <c r="A3808" t="s">
        <v>31</v>
      </c>
      <c r="B3808" t="s">
        <v>40</v>
      </c>
      <c r="C3808" s="37">
        <v>2416</v>
      </c>
      <c r="D3808" s="38">
        <v>2011</v>
      </c>
    </row>
    <row r="3809" spans="1:4" x14ac:dyDescent="0.25">
      <c r="A3809" t="s">
        <v>31</v>
      </c>
      <c r="B3809" t="s">
        <v>41</v>
      </c>
      <c r="C3809" s="37">
        <v>845</v>
      </c>
      <c r="D3809" s="38">
        <v>2011</v>
      </c>
    </row>
    <row r="3810" spans="1:4" x14ac:dyDescent="0.25">
      <c r="A3810" t="s">
        <v>31</v>
      </c>
      <c r="B3810" t="s">
        <v>42</v>
      </c>
      <c r="C3810" s="37">
        <v>7574</v>
      </c>
      <c r="D3810" s="38">
        <v>2011</v>
      </c>
    </row>
    <row r="3811" spans="1:4" x14ac:dyDescent="0.25">
      <c r="A3811" t="s">
        <v>31</v>
      </c>
      <c r="B3811" t="s">
        <v>43</v>
      </c>
      <c r="C3811" s="37">
        <v>1961</v>
      </c>
      <c r="D3811" s="38">
        <v>2011</v>
      </c>
    </row>
    <row r="3812" spans="1:4" x14ac:dyDescent="0.25">
      <c r="A3812" t="s">
        <v>31</v>
      </c>
      <c r="B3812" t="s">
        <v>44</v>
      </c>
      <c r="C3812" s="37">
        <v>546</v>
      </c>
      <c r="D3812" s="38">
        <v>2011</v>
      </c>
    </row>
    <row r="3813" spans="1:4" x14ac:dyDescent="0.25">
      <c r="A3813" t="s">
        <v>31</v>
      </c>
      <c r="B3813" t="s">
        <v>45</v>
      </c>
      <c r="C3813" s="37">
        <v>1800</v>
      </c>
      <c r="D3813" s="38">
        <v>2011</v>
      </c>
    </row>
    <row r="3814" spans="1:4" x14ac:dyDescent="0.25">
      <c r="A3814" t="s">
        <v>31</v>
      </c>
      <c r="B3814" t="s">
        <v>46</v>
      </c>
      <c r="C3814" s="37">
        <v>870</v>
      </c>
      <c r="D3814" s="38">
        <v>2011</v>
      </c>
    </row>
    <row r="3815" spans="1:4" x14ac:dyDescent="0.25">
      <c r="A3815" t="s">
        <v>31</v>
      </c>
      <c r="B3815" t="s">
        <v>47</v>
      </c>
      <c r="C3815" s="37">
        <v>0</v>
      </c>
      <c r="D3815" s="38">
        <v>2011</v>
      </c>
    </row>
    <row r="3816" spans="1:4" x14ac:dyDescent="0.25">
      <c r="A3816" t="s">
        <v>31</v>
      </c>
      <c r="B3816" t="s">
        <v>48</v>
      </c>
      <c r="C3816" s="37">
        <v>447</v>
      </c>
      <c r="D3816" s="38">
        <v>2011</v>
      </c>
    </row>
    <row r="3817" spans="1:4" x14ac:dyDescent="0.25">
      <c r="A3817" t="s">
        <v>31</v>
      </c>
      <c r="B3817" t="s">
        <v>49</v>
      </c>
      <c r="C3817" s="37">
        <v>5305</v>
      </c>
      <c r="D3817" s="38">
        <v>2011</v>
      </c>
    </row>
    <row r="3818" spans="1:4" x14ac:dyDescent="0.25">
      <c r="A3818" t="s">
        <v>31</v>
      </c>
      <c r="B3818" t="s">
        <v>50</v>
      </c>
      <c r="C3818" s="37">
        <v>874</v>
      </c>
      <c r="D3818" s="38">
        <v>2011</v>
      </c>
    </row>
    <row r="3819" spans="1:4" x14ac:dyDescent="0.25">
      <c r="A3819" t="s">
        <v>31</v>
      </c>
      <c r="B3819" t="s">
        <v>51</v>
      </c>
      <c r="C3819" s="37">
        <v>3062</v>
      </c>
      <c r="D3819" s="38">
        <v>2011</v>
      </c>
    </row>
    <row r="3820" spans="1:4" x14ac:dyDescent="0.25">
      <c r="A3820" t="s">
        <v>31</v>
      </c>
      <c r="B3820" t="s">
        <v>52</v>
      </c>
      <c r="C3820" s="37">
        <v>919</v>
      </c>
      <c r="D3820" s="38">
        <v>2011</v>
      </c>
    </row>
    <row r="3821" spans="1:4" x14ac:dyDescent="0.25">
      <c r="A3821" t="s">
        <v>31</v>
      </c>
      <c r="B3821" t="s">
        <v>53</v>
      </c>
      <c r="C3821" s="37">
        <v>177</v>
      </c>
      <c r="D3821" s="38">
        <v>2011</v>
      </c>
    </row>
    <row r="3822" spans="1:4" x14ac:dyDescent="0.25">
      <c r="A3822" t="s">
        <v>31</v>
      </c>
      <c r="B3822" t="s">
        <v>54</v>
      </c>
      <c r="C3822" s="37">
        <v>1034</v>
      </c>
      <c r="D3822" s="38">
        <v>2011</v>
      </c>
    </row>
    <row r="3823" spans="1:4" x14ac:dyDescent="0.25">
      <c r="A3823" t="s">
        <v>31</v>
      </c>
      <c r="B3823" t="s">
        <v>55</v>
      </c>
      <c r="C3823" s="37">
        <v>1413</v>
      </c>
      <c r="D3823" s="38">
        <v>2011</v>
      </c>
    </row>
    <row r="3824" spans="1:4" x14ac:dyDescent="0.25">
      <c r="A3824" t="s">
        <v>31</v>
      </c>
      <c r="B3824" t="s">
        <v>56</v>
      </c>
      <c r="C3824" s="37">
        <v>92</v>
      </c>
      <c r="D3824" s="38">
        <v>2011</v>
      </c>
    </row>
    <row r="3825" spans="1:4" x14ac:dyDescent="0.25">
      <c r="A3825" t="s">
        <v>31</v>
      </c>
      <c r="B3825" t="s">
        <v>57</v>
      </c>
      <c r="C3825" s="37">
        <v>19255</v>
      </c>
      <c r="D3825" s="38">
        <v>2011</v>
      </c>
    </row>
    <row r="3826" spans="1:4" x14ac:dyDescent="0.25">
      <c r="A3826" t="s">
        <v>31</v>
      </c>
      <c r="B3826" t="s">
        <v>58</v>
      </c>
      <c r="C3826" s="37">
        <v>224</v>
      </c>
      <c r="D3826" s="38">
        <v>2011</v>
      </c>
    </row>
    <row r="3827" spans="1:4" x14ac:dyDescent="0.25">
      <c r="A3827" t="s">
        <v>32</v>
      </c>
      <c r="B3827" t="s">
        <v>8</v>
      </c>
      <c r="C3827" s="37">
        <v>8922</v>
      </c>
      <c r="D3827" s="38">
        <v>2011</v>
      </c>
    </row>
    <row r="3828" spans="1:4" x14ac:dyDescent="0.25">
      <c r="A3828" t="s">
        <v>32</v>
      </c>
      <c r="B3828" t="s">
        <v>9</v>
      </c>
      <c r="C3828" s="37">
        <v>117</v>
      </c>
      <c r="D3828" s="38">
        <v>2011</v>
      </c>
    </row>
    <row r="3829" spans="1:4" x14ac:dyDescent="0.25">
      <c r="A3829" t="s">
        <v>32</v>
      </c>
      <c r="B3829" t="s">
        <v>10</v>
      </c>
      <c r="C3829" s="37">
        <v>556</v>
      </c>
      <c r="D3829" s="38">
        <v>2011</v>
      </c>
    </row>
    <row r="3830" spans="1:4" x14ac:dyDescent="0.25">
      <c r="A3830" t="s">
        <v>32</v>
      </c>
      <c r="B3830" t="s">
        <v>11</v>
      </c>
      <c r="C3830" s="37">
        <v>2315</v>
      </c>
      <c r="D3830" s="38">
        <v>2011</v>
      </c>
    </row>
    <row r="3831" spans="1:4" x14ac:dyDescent="0.25">
      <c r="A3831" t="s">
        <v>32</v>
      </c>
      <c r="B3831" t="s">
        <v>12</v>
      </c>
      <c r="C3831" s="37">
        <v>4723</v>
      </c>
      <c r="D3831" s="38">
        <v>2011</v>
      </c>
    </row>
    <row r="3832" spans="1:4" x14ac:dyDescent="0.25">
      <c r="A3832" t="s">
        <v>32</v>
      </c>
      <c r="B3832" t="s">
        <v>13</v>
      </c>
      <c r="C3832" s="37">
        <v>484</v>
      </c>
      <c r="D3832" s="38">
        <v>2011</v>
      </c>
    </row>
    <row r="3833" spans="1:4" x14ac:dyDescent="0.25">
      <c r="A3833" t="s">
        <v>32</v>
      </c>
      <c r="B3833" t="s">
        <v>14</v>
      </c>
      <c r="C3833" s="37">
        <v>54</v>
      </c>
      <c r="D3833" s="38">
        <v>2011</v>
      </c>
    </row>
    <row r="3834" spans="1:4" x14ac:dyDescent="0.25">
      <c r="A3834" t="s">
        <v>32</v>
      </c>
      <c r="B3834" t="s">
        <v>15</v>
      </c>
      <c r="C3834" s="37">
        <v>0</v>
      </c>
      <c r="D3834" s="38">
        <v>2011</v>
      </c>
    </row>
    <row r="3835" spans="1:4" x14ac:dyDescent="0.25">
      <c r="A3835" t="s">
        <v>32</v>
      </c>
      <c r="B3835" t="s">
        <v>16</v>
      </c>
      <c r="C3835" s="37">
        <v>415</v>
      </c>
      <c r="D3835" s="38">
        <v>2011</v>
      </c>
    </row>
    <row r="3836" spans="1:4" x14ac:dyDescent="0.25">
      <c r="A3836" t="s">
        <v>32</v>
      </c>
      <c r="B3836" t="s">
        <v>17</v>
      </c>
      <c r="C3836" s="37">
        <v>6152</v>
      </c>
      <c r="D3836" s="38">
        <v>2011</v>
      </c>
    </row>
    <row r="3837" spans="1:4" x14ac:dyDescent="0.25">
      <c r="A3837" t="s">
        <v>32</v>
      </c>
      <c r="B3837" t="s">
        <v>18</v>
      </c>
      <c r="C3837" s="37">
        <v>3136</v>
      </c>
      <c r="D3837" s="38">
        <v>2011</v>
      </c>
    </row>
    <row r="3838" spans="1:4" x14ac:dyDescent="0.25">
      <c r="A3838" t="s">
        <v>32</v>
      </c>
      <c r="B3838" t="s">
        <v>19</v>
      </c>
      <c r="C3838" s="37">
        <v>369</v>
      </c>
      <c r="D3838" s="38">
        <v>2011</v>
      </c>
    </row>
    <row r="3839" spans="1:4" x14ac:dyDescent="0.25">
      <c r="A3839" t="s">
        <v>32</v>
      </c>
      <c r="B3839" t="s">
        <v>20</v>
      </c>
      <c r="C3839" s="37">
        <v>55</v>
      </c>
      <c r="D3839" s="38">
        <v>2011</v>
      </c>
    </row>
    <row r="3840" spans="1:4" x14ac:dyDescent="0.25">
      <c r="A3840" t="s">
        <v>32</v>
      </c>
      <c r="B3840" t="s">
        <v>21</v>
      </c>
      <c r="C3840" s="37">
        <v>2068</v>
      </c>
      <c r="D3840" s="38">
        <v>2011</v>
      </c>
    </row>
    <row r="3841" spans="1:4" x14ac:dyDescent="0.25">
      <c r="A3841" t="s">
        <v>32</v>
      </c>
      <c r="B3841" t="s">
        <v>22</v>
      </c>
      <c r="C3841" s="37">
        <v>611</v>
      </c>
      <c r="D3841" s="38">
        <v>2011</v>
      </c>
    </row>
    <row r="3842" spans="1:4" x14ac:dyDescent="0.25">
      <c r="A3842" t="s">
        <v>32</v>
      </c>
      <c r="B3842" t="s">
        <v>23</v>
      </c>
      <c r="C3842" s="37">
        <v>650</v>
      </c>
      <c r="D3842" s="38">
        <v>2011</v>
      </c>
    </row>
    <row r="3843" spans="1:4" x14ac:dyDescent="0.25">
      <c r="A3843" t="s">
        <v>32</v>
      </c>
      <c r="B3843" t="s">
        <v>24</v>
      </c>
      <c r="C3843" s="37">
        <v>66</v>
      </c>
      <c r="D3843" s="38">
        <v>2011</v>
      </c>
    </row>
    <row r="3844" spans="1:4" x14ac:dyDescent="0.25">
      <c r="A3844" t="s">
        <v>32</v>
      </c>
      <c r="B3844" t="s">
        <v>25</v>
      </c>
      <c r="C3844" s="37">
        <v>1626</v>
      </c>
      <c r="D3844" s="38">
        <v>2011</v>
      </c>
    </row>
    <row r="3845" spans="1:4" x14ac:dyDescent="0.25">
      <c r="A3845" t="s">
        <v>32</v>
      </c>
      <c r="B3845" t="s">
        <v>26</v>
      </c>
      <c r="C3845" s="37">
        <v>7139</v>
      </c>
      <c r="D3845" s="38">
        <v>2011</v>
      </c>
    </row>
    <row r="3846" spans="1:4" x14ac:dyDescent="0.25">
      <c r="A3846" t="s">
        <v>32</v>
      </c>
      <c r="B3846" t="s">
        <v>27</v>
      </c>
      <c r="C3846" s="37">
        <v>0</v>
      </c>
      <c r="D3846" s="38">
        <v>2011</v>
      </c>
    </row>
    <row r="3847" spans="1:4" x14ac:dyDescent="0.25">
      <c r="A3847" t="s">
        <v>32</v>
      </c>
      <c r="B3847" t="s">
        <v>28</v>
      </c>
      <c r="C3847" s="37">
        <v>265</v>
      </c>
      <c r="D3847" s="38">
        <v>2011</v>
      </c>
    </row>
    <row r="3848" spans="1:4" x14ac:dyDescent="0.25">
      <c r="A3848" t="s">
        <v>32</v>
      </c>
      <c r="B3848" t="s">
        <v>29</v>
      </c>
      <c r="C3848" s="37">
        <v>1445</v>
      </c>
      <c r="D3848" s="38">
        <v>2011</v>
      </c>
    </row>
    <row r="3849" spans="1:4" x14ac:dyDescent="0.25">
      <c r="A3849" t="s">
        <v>32</v>
      </c>
      <c r="B3849" t="s">
        <v>30</v>
      </c>
      <c r="C3849" s="37">
        <v>1610</v>
      </c>
      <c r="D3849" s="38">
        <v>2011</v>
      </c>
    </row>
    <row r="3850" spans="1:4" x14ac:dyDescent="0.25">
      <c r="A3850" t="s">
        <v>32</v>
      </c>
      <c r="B3850" t="s">
        <v>31</v>
      </c>
      <c r="C3850" s="37">
        <v>614</v>
      </c>
      <c r="D3850" s="38">
        <v>2011</v>
      </c>
    </row>
    <row r="3851" spans="1:4" x14ac:dyDescent="0.25">
      <c r="A3851" t="s">
        <v>32</v>
      </c>
      <c r="B3851" t="s">
        <v>32</v>
      </c>
      <c r="C3851" s="37" t="s">
        <v>60</v>
      </c>
      <c r="D3851" s="38">
        <v>2011</v>
      </c>
    </row>
    <row r="3852" spans="1:4" x14ac:dyDescent="0.25">
      <c r="A3852" t="s">
        <v>32</v>
      </c>
      <c r="B3852" t="s">
        <v>33</v>
      </c>
      <c r="C3852" s="37">
        <v>1581</v>
      </c>
      <c r="D3852" s="38">
        <v>2011</v>
      </c>
    </row>
    <row r="3853" spans="1:4" x14ac:dyDescent="0.25">
      <c r="A3853" t="s">
        <v>32</v>
      </c>
      <c r="B3853" t="s">
        <v>34</v>
      </c>
      <c r="C3853" s="37">
        <v>0</v>
      </c>
      <c r="D3853" s="38">
        <v>2011</v>
      </c>
    </row>
    <row r="3854" spans="1:4" x14ac:dyDescent="0.25">
      <c r="A3854" t="s">
        <v>32</v>
      </c>
      <c r="B3854" t="s">
        <v>35</v>
      </c>
      <c r="C3854" s="37">
        <v>118</v>
      </c>
      <c r="D3854" s="38">
        <v>2011</v>
      </c>
    </row>
    <row r="3855" spans="1:4" x14ac:dyDescent="0.25">
      <c r="A3855" t="s">
        <v>32</v>
      </c>
      <c r="B3855" t="s">
        <v>36</v>
      </c>
      <c r="C3855" s="37">
        <v>84</v>
      </c>
      <c r="D3855" s="38">
        <v>2011</v>
      </c>
    </row>
    <row r="3856" spans="1:4" x14ac:dyDescent="0.25">
      <c r="A3856" t="s">
        <v>32</v>
      </c>
      <c r="B3856" t="s">
        <v>37</v>
      </c>
      <c r="C3856" s="37">
        <v>65</v>
      </c>
      <c r="D3856" s="38">
        <v>2011</v>
      </c>
    </row>
    <row r="3857" spans="1:4" x14ac:dyDescent="0.25">
      <c r="A3857" t="s">
        <v>32</v>
      </c>
      <c r="B3857" t="s">
        <v>38</v>
      </c>
      <c r="C3857" s="37">
        <v>269</v>
      </c>
      <c r="D3857" s="38">
        <v>2011</v>
      </c>
    </row>
    <row r="3858" spans="1:4" x14ac:dyDescent="0.25">
      <c r="A3858" t="s">
        <v>32</v>
      </c>
      <c r="B3858" t="s">
        <v>39</v>
      </c>
      <c r="C3858" s="37">
        <v>1075</v>
      </c>
      <c r="D3858" s="38">
        <v>2011</v>
      </c>
    </row>
    <row r="3859" spans="1:4" x14ac:dyDescent="0.25">
      <c r="A3859" t="s">
        <v>32</v>
      </c>
      <c r="B3859" t="s">
        <v>40</v>
      </c>
      <c r="C3859" s="37">
        <v>364</v>
      </c>
      <c r="D3859" s="38">
        <v>2011</v>
      </c>
    </row>
    <row r="3860" spans="1:4" x14ac:dyDescent="0.25">
      <c r="A3860" t="s">
        <v>32</v>
      </c>
      <c r="B3860" t="s">
        <v>41</v>
      </c>
      <c r="C3860" s="37">
        <v>483</v>
      </c>
      <c r="D3860" s="38">
        <v>2011</v>
      </c>
    </row>
    <row r="3861" spans="1:4" x14ac:dyDescent="0.25">
      <c r="A3861" t="s">
        <v>32</v>
      </c>
      <c r="B3861" t="s">
        <v>42</v>
      </c>
      <c r="C3861" s="37">
        <v>0</v>
      </c>
      <c r="D3861" s="38">
        <v>2011</v>
      </c>
    </row>
    <row r="3862" spans="1:4" x14ac:dyDescent="0.25">
      <c r="A3862" t="s">
        <v>32</v>
      </c>
      <c r="B3862" t="s">
        <v>43</v>
      </c>
      <c r="C3862" s="37">
        <v>991</v>
      </c>
      <c r="D3862" s="38">
        <v>2011</v>
      </c>
    </row>
    <row r="3863" spans="1:4" x14ac:dyDescent="0.25">
      <c r="A3863" t="s">
        <v>32</v>
      </c>
      <c r="B3863" t="s">
        <v>44</v>
      </c>
      <c r="C3863" s="37">
        <v>566</v>
      </c>
      <c r="D3863" s="38">
        <v>2011</v>
      </c>
    </row>
    <row r="3864" spans="1:4" x14ac:dyDescent="0.25">
      <c r="A3864" t="s">
        <v>32</v>
      </c>
      <c r="B3864" t="s">
        <v>45</v>
      </c>
      <c r="C3864" s="37">
        <v>74</v>
      </c>
      <c r="D3864" s="38">
        <v>2011</v>
      </c>
    </row>
    <row r="3865" spans="1:4" x14ac:dyDescent="0.25">
      <c r="A3865" t="s">
        <v>32</v>
      </c>
      <c r="B3865" t="s">
        <v>46</v>
      </c>
      <c r="C3865" s="37">
        <v>2568</v>
      </c>
      <c r="D3865" s="38">
        <v>2011</v>
      </c>
    </row>
    <row r="3866" spans="1:4" x14ac:dyDescent="0.25">
      <c r="A3866" t="s">
        <v>32</v>
      </c>
      <c r="B3866" t="s">
        <v>47</v>
      </c>
      <c r="C3866" s="37">
        <v>41</v>
      </c>
      <c r="D3866" s="38">
        <v>2011</v>
      </c>
    </row>
    <row r="3867" spans="1:4" x14ac:dyDescent="0.25">
      <c r="A3867" t="s">
        <v>32</v>
      </c>
      <c r="B3867" t="s">
        <v>48</v>
      </c>
      <c r="C3867" s="37">
        <v>398</v>
      </c>
      <c r="D3867" s="38">
        <v>2011</v>
      </c>
    </row>
    <row r="3868" spans="1:4" x14ac:dyDescent="0.25">
      <c r="A3868" t="s">
        <v>32</v>
      </c>
      <c r="B3868" t="s">
        <v>49</v>
      </c>
      <c r="C3868" s="37">
        <v>6</v>
      </c>
      <c r="D3868" s="38">
        <v>2011</v>
      </c>
    </row>
    <row r="3869" spans="1:4" x14ac:dyDescent="0.25">
      <c r="A3869" t="s">
        <v>32</v>
      </c>
      <c r="B3869" t="s">
        <v>50</v>
      </c>
      <c r="C3869" s="37">
        <v>7683</v>
      </c>
      <c r="D3869" s="38">
        <v>2011</v>
      </c>
    </row>
    <row r="3870" spans="1:4" x14ac:dyDescent="0.25">
      <c r="A3870" t="s">
        <v>32</v>
      </c>
      <c r="B3870" t="s">
        <v>51</v>
      </c>
      <c r="C3870" s="37">
        <v>5243</v>
      </c>
      <c r="D3870" s="38">
        <v>2011</v>
      </c>
    </row>
    <row r="3871" spans="1:4" x14ac:dyDescent="0.25">
      <c r="A3871" t="s">
        <v>32</v>
      </c>
      <c r="B3871" t="s">
        <v>52</v>
      </c>
      <c r="C3871" s="37">
        <v>332</v>
      </c>
      <c r="D3871" s="38">
        <v>2011</v>
      </c>
    </row>
    <row r="3872" spans="1:4" x14ac:dyDescent="0.25">
      <c r="A3872" t="s">
        <v>32</v>
      </c>
      <c r="B3872" t="s">
        <v>53</v>
      </c>
      <c r="C3872" s="37">
        <v>0</v>
      </c>
      <c r="D3872" s="38">
        <v>2011</v>
      </c>
    </row>
    <row r="3873" spans="1:4" x14ac:dyDescent="0.25">
      <c r="A3873" t="s">
        <v>32</v>
      </c>
      <c r="B3873" t="s">
        <v>54</v>
      </c>
      <c r="C3873" s="37">
        <v>1453</v>
      </c>
      <c r="D3873" s="38">
        <v>2011</v>
      </c>
    </row>
    <row r="3874" spans="1:4" x14ac:dyDescent="0.25">
      <c r="A3874" t="s">
        <v>32</v>
      </c>
      <c r="B3874" t="s">
        <v>55</v>
      </c>
      <c r="C3874" s="37">
        <v>286</v>
      </c>
      <c r="D3874" s="38">
        <v>2011</v>
      </c>
    </row>
    <row r="3875" spans="1:4" x14ac:dyDescent="0.25">
      <c r="A3875" t="s">
        <v>32</v>
      </c>
      <c r="B3875" t="s">
        <v>56</v>
      </c>
      <c r="C3875" s="37">
        <v>303</v>
      </c>
      <c r="D3875" s="38">
        <v>2011</v>
      </c>
    </row>
    <row r="3876" spans="1:4" x14ac:dyDescent="0.25">
      <c r="A3876" t="s">
        <v>32</v>
      </c>
      <c r="B3876" t="s">
        <v>57</v>
      </c>
      <c r="C3876" s="37">
        <v>1136</v>
      </c>
      <c r="D3876" s="38">
        <v>2011</v>
      </c>
    </row>
    <row r="3877" spans="1:4" x14ac:dyDescent="0.25">
      <c r="A3877" t="s">
        <v>32</v>
      </c>
      <c r="B3877" t="s">
        <v>58</v>
      </c>
      <c r="C3877" s="37">
        <v>0</v>
      </c>
      <c r="D3877" s="38">
        <v>2011</v>
      </c>
    </row>
    <row r="3878" spans="1:4" x14ac:dyDescent="0.25">
      <c r="A3878" t="s">
        <v>33</v>
      </c>
      <c r="B3878" t="s">
        <v>8</v>
      </c>
      <c r="C3878" s="37">
        <v>1395</v>
      </c>
      <c r="D3878" s="38">
        <v>2011</v>
      </c>
    </row>
    <row r="3879" spans="1:4" x14ac:dyDescent="0.25">
      <c r="A3879" t="s">
        <v>33</v>
      </c>
      <c r="B3879" t="s">
        <v>9</v>
      </c>
      <c r="C3879" s="37">
        <v>2043</v>
      </c>
      <c r="D3879" s="38">
        <v>2011</v>
      </c>
    </row>
    <row r="3880" spans="1:4" x14ac:dyDescent="0.25">
      <c r="A3880" t="s">
        <v>33</v>
      </c>
      <c r="B3880" t="s">
        <v>10</v>
      </c>
      <c r="C3880" s="37">
        <v>2356</v>
      </c>
      <c r="D3880" s="38">
        <v>2011</v>
      </c>
    </row>
    <row r="3881" spans="1:4" x14ac:dyDescent="0.25">
      <c r="A3881" t="s">
        <v>33</v>
      </c>
      <c r="B3881" t="s">
        <v>11</v>
      </c>
      <c r="C3881" s="37">
        <v>6168</v>
      </c>
      <c r="D3881" s="38">
        <v>2011</v>
      </c>
    </row>
    <row r="3882" spans="1:4" x14ac:dyDescent="0.25">
      <c r="A3882" t="s">
        <v>33</v>
      </c>
      <c r="B3882" t="s">
        <v>12</v>
      </c>
      <c r="C3882" s="37">
        <v>8386</v>
      </c>
      <c r="D3882" s="38">
        <v>2011</v>
      </c>
    </row>
    <row r="3883" spans="1:4" x14ac:dyDescent="0.25">
      <c r="A3883" t="s">
        <v>33</v>
      </c>
      <c r="B3883" t="s">
        <v>13</v>
      </c>
      <c r="C3883" s="37">
        <v>3144</v>
      </c>
      <c r="D3883" s="38">
        <v>2011</v>
      </c>
    </row>
    <row r="3884" spans="1:4" x14ac:dyDescent="0.25">
      <c r="A3884" t="s">
        <v>33</v>
      </c>
      <c r="B3884" t="s">
        <v>14</v>
      </c>
      <c r="C3884" s="37">
        <v>1516</v>
      </c>
      <c r="D3884" s="38">
        <v>2011</v>
      </c>
    </row>
    <row r="3885" spans="1:4" x14ac:dyDescent="0.25">
      <c r="A3885" t="s">
        <v>33</v>
      </c>
      <c r="B3885" t="s">
        <v>15</v>
      </c>
      <c r="C3885" s="37">
        <v>0</v>
      </c>
      <c r="D3885" s="38">
        <v>2011</v>
      </c>
    </row>
    <row r="3886" spans="1:4" x14ac:dyDescent="0.25">
      <c r="A3886" t="s">
        <v>33</v>
      </c>
      <c r="B3886" t="s">
        <v>16</v>
      </c>
      <c r="C3886" s="37">
        <v>215</v>
      </c>
      <c r="D3886" s="38">
        <v>2011</v>
      </c>
    </row>
    <row r="3887" spans="1:4" x14ac:dyDescent="0.25">
      <c r="A3887" t="s">
        <v>33</v>
      </c>
      <c r="B3887" t="s">
        <v>17</v>
      </c>
      <c r="C3887" s="37">
        <v>4513</v>
      </c>
      <c r="D3887" s="38">
        <v>2011</v>
      </c>
    </row>
    <row r="3888" spans="1:4" x14ac:dyDescent="0.25">
      <c r="A3888" t="s">
        <v>33</v>
      </c>
      <c r="B3888" t="s">
        <v>18</v>
      </c>
      <c r="C3888" s="37">
        <v>2964</v>
      </c>
      <c r="D3888" s="38">
        <v>2011</v>
      </c>
    </row>
    <row r="3889" spans="1:4" x14ac:dyDescent="0.25">
      <c r="A3889" t="s">
        <v>33</v>
      </c>
      <c r="B3889" t="s">
        <v>19</v>
      </c>
      <c r="C3889" s="37">
        <v>871</v>
      </c>
      <c r="D3889" s="38">
        <v>2011</v>
      </c>
    </row>
    <row r="3890" spans="1:4" x14ac:dyDescent="0.25">
      <c r="A3890" t="s">
        <v>33</v>
      </c>
      <c r="B3890" t="s">
        <v>20</v>
      </c>
      <c r="C3890" s="37">
        <v>560</v>
      </c>
      <c r="D3890" s="38">
        <v>2011</v>
      </c>
    </row>
    <row r="3891" spans="1:4" x14ac:dyDescent="0.25">
      <c r="A3891" t="s">
        <v>33</v>
      </c>
      <c r="B3891" t="s">
        <v>21</v>
      </c>
      <c r="C3891" s="37">
        <v>20161</v>
      </c>
      <c r="D3891" s="38">
        <v>2011</v>
      </c>
    </row>
    <row r="3892" spans="1:4" x14ac:dyDescent="0.25">
      <c r="A3892" t="s">
        <v>33</v>
      </c>
      <c r="B3892" t="s">
        <v>22</v>
      </c>
      <c r="C3892" s="37">
        <v>4404</v>
      </c>
      <c r="D3892" s="38">
        <v>2011</v>
      </c>
    </row>
    <row r="3893" spans="1:4" x14ac:dyDescent="0.25">
      <c r="A3893" t="s">
        <v>33</v>
      </c>
      <c r="B3893" t="s">
        <v>23</v>
      </c>
      <c r="C3893" s="37">
        <v>4811</v>
      </c>
      <c r="D3893" s="38">
        <v>2011</v>
      </c>
    </row>
    <row r="3894" spans="1:4" x14ac:dyDescent="0.25">
      <c r="A3894" t="s">
        <v>33</v>
      </c>
      <c r="B3894" t="s">
        <v>24</v>
      </c>
      <c r="C3894" s="37">
        <v>20884</v>
      </c>
      <c r="D3894" s="38">
        <v>2011</v>
      </c>
    </row>
    <row r="3895" spans="1:4" x14ac:dyDescent="0.25">
      <c r="A3895" t="s">
        <v>33</v>
      </c>
      <c r="B3895" t="s">
        <v>25</v>
      </c>
      <c r="C3895" s="37">
        <v>1993</v>
      </c>
      <c r="D3895" s="38">
        <v>2011</v>
      </c>
    </row>
    <row r="3896" spans="1:4" x14ac:dyDescent="0.25">
      <c r="A3896" t="s">
        <v>33</v>
      </c>
      <c r="B3896" t="s">
        <v>26</v>
      </c>
      <c r="C3896" s="37">
        <v>1728</v>
      </c>
      <c r="D3896" s="38">
        <v>2011</v>
      </c>
    </row>
    <row r="3897" spans="1:4" x14ac:dyDescent="0.25">
      <c r="A3897" t="s">
        <v>33</v>
      </c>
      <c r="B3897" t="s">
        <v>27</v>
      </c>
      <c r="C3897" s="37">
        <v>291</v>
      </c>
      <c r="D3897" s="38">
        <v>2011</v>
      </c>
    </row>
    <row r="3898" spans="1:4" x14ac:dyDescent="0.25">
      <c r="A3898" t="s">
        <v>33</v>
      </c>
      <c r="B3898" t="s">
        <v>28</v>
      </c>
      <c r="C3898" s="37">
        <v>716</v>
      </c>
      <c r="D3898" s="38">
        <v>2011</v>
      </c>
    </row>
    <row r="3899" spans="1:4" x14ac:dyDescent="0.25">
      <c r="A3899" t="s">
        <v>33</v>
      </c>
      <c r="B3899" t="s">
        <v>29</v>
      </c>
      <c r="C3899" s="37">
        <v>463</v>
      </c>
      <c r="D3899" s="38">
        <v>2011</v>
      </c>
    </row>
    <row r="3900" spans="1:4" x14ac:dyDescent="0.25">
      <c r="A3900" t="s">
        <v>33</v>
      </c>
      <c r="B3900" t="s">
        <v>30</v>
      </c>
      <c r="C3900" s="37">
        <v>2830</v>
      </c>
      <c r="D3900" s="38">
        <v>2011</v>
      </c>
    </row>
    <row r="3901" spans="1:4" x14ac:dyDescent="0.25">
      <c r="A3901" t="s">
        <v>33</v>
      </c>
      <c r="B3901" t="s">
        <v>31</v>
      </c>
      <c r="C3901" s="37">
        <v>2026</v>
      </c>
      <c r="D3901" s="38">
        <v>2011</v>
      </c>
    </row>
    <row r="3902" spans="1:4" x14ac:dyDescent="0.25">
      <c r="A3902" t="s">
        <v>33</v>
      </c>
      <c r="B3902" t="s">
        <v>32</v>
      </c>
      <c r="C3902" s="37">
        <v>1641</v>
      </c>
      <c r="D3902" s="38">
        <v>2011</v>
      </c>
    </row>
    <row r="3903" spans="1:4" x14ac:dyDescent="0.25">
      <c r="A3903" t="s">
        <v>33</v>
      </c>
      <c r="B3903" t="s">
        <v>33</v>
      </c>
      <c r="C3903" s="37" t="s">
        <v>60</v>
      </c>
      <c r="D3903" s="38">
        <v>2011</v>
      </c>
    </row>
    <row r="3904" spans="1:4" x14ac:dyDescent="0.25">
      <c r="A3904" t="s">
        <v>33</v>
      </c>
      <c r="B3904" t="s">
        <v>34</v>
      </c>
      <c r="C3904" s="37">
        <v>845</v>
      </c>
      <c r="D3904" s="38">
        <v>2011</v>
      </c>
    </row>
    <row r="3905" spans="1:4" x14ac:dyDescent="0.25">
      <c r="A3905" t="s">
        <v>33</v>
      </c>
      <c r="B3905" t="s">
        <v>35</v>
      </c>
      <c r="C3905" s="37">
        <v>4860</v>
      </c>
      <c r="D3905" s="38">
        <v>2011</v>
      </c>
    </row>
    <row r="3906" spans="1:4" x14ac:dyDescent="0.25">
      <c r="A3906" t="s">
        <v>33</v>
      </c>
      <c r="B3906" t="s">
        <v>36</v>
      </c>
      <c r="C3906" s="37">
        <v>1544</v>
      </c>
      <c r="D3906" s="38">
        <v>2011</v>
      </c>
    </row>
    <row r="3907" spans="1:4" x14ac:dyDescent="0.25">
      <c r="A3907" t="s">
        <v>33</v>
      </c>
      <c r="B3907" t="s">
        <v>37</v>
      </c>
      <c r="C3907" s="37">
        <v>769</v>
      </c>
      <c r="D3907" s="38">
        <v>2011</v>
      </c>
    </row>
    <row r="3908" spans="1:4" x14ac:dyDescent="0.25">
      <c r="A3908" t="s">
        <v>33</v>
      </c>
      <c r="B3908" t="s">
        <v>38</v>
      </c>
      <c r="C3908" s="37">
        <v>1114</v>
      </c>
      <c r="D3908" s="38">
        <v>2011</v>
      </c>
    </row>
    <row r="3909" spans="1:4" x14ac:dyDescent="0.25">
      <c r="A3909" t="s">
        <v>33</v>
      </c>
      <c r="B3909" t="s">
        <v>39</v>
      </c>
      <c r="C3909" s="37">
        <v>1016</v>
      </c>
      <c r="D3909" s="38">
        <v>2011</v>
      </c>
    </row>
    <row r="3910" spans="1:4" x14ac:dyDescent="0.25">
      <c r="A3910" t="s">
        <v>33</v>
      </c>
      <c r="B3910" t="s">
        <v>40</v>
      </c>
      <c r="C3910" s="37">
        <v>2904</v>
      </c>
      <c r="D3910" s="38">
        <v>2011</v>
      </c>
    </row>
    <row r="3911" spans="1:4" x14ac:dyDescent="0.25">
      <c r="A3911" t="s">
        <v>33</v>
      </c>
      <c r="B3911" t="s">
        <v>41</v>
      </c>
      <c r="C3911" s="37">
        <v>3669</v>
      </c>
      <c r="D3911" s="38">
        <v>2011</v>
      </c>
    </row>
    <row r="3912" spans="1:4" x14ac:dyDescent="0.25">
      <c r="A3912" t="s">
        <v>33</v>
      </c>
      <c r="B3912" t="s">
        <v>42</v>
      </c>
      <c r="C3912" s="37">
        <v>977</v>
      </c>
      <c r="D3912" s="38">
        <v>2011</v>
      </c>
    </row>
    <row r="3913" spans="1:4" x14ac:dyDescent="0.25">
      <c r="A3913" t="s">
        <v>33</v>
      </c>
      <c r="B3913" t="s">
        <v>43</v>
      </c>
      <c r="C3913" s="37">
        <v>3240</v>
      </c>
      <c r="D3913" s="38">
        <v>2011</v>
      </c>
    </row>
    <row r="3914" spans="1:4" x14ac:dyDescent="0.25">
      <c r="A3914" t="s">
        <v>33</v>
      </c>
      <c r="B3914" t="s">
        <v>44</v>
      </c>
      <c r="C3914" s="37">
        <v>6073</v>
      </c>
      <c r="D3914" s="38">
        <v>2011</v>
      </c>
    </row>
    <row r="3915" spans="1:4" x14ac:dyDescent="0.25">
      <c r="A3915" t="s">
        <v>33</v>
      </c>
      <c r="B3915" t="s">
        <v>45</v>
      </c>
      <c r="C3915" s="37">
        <v>777</v>
      </c>
      <c r="D3915" s="38">
        <v>2011</v>
      </c>
    </row>
    <row r="3916" spans="1:4" x14ac:dyDescent="0.25">
      <c r="A3916" t="s">
        <v>33</v>
      </c>
      <c r="B3916" t="s">
        <v>46</v>
      </c>
      <c r="C3916" s="37">
        <v>1810</v>
      </c>
      <c r="D3916" s="38">
        <v>2011</v>
      </c>
    </row>
    <row r="3917" spans="1:4" x14ac:dyDescent="0.25">
      <c r="A3917" t="s">
        <v>33</v>
      </c>
      <c r="B3917" t="s">
        <v>47</v>
      </c>
      <c r="C3917" s="37">
        <v>359</v>
      </c>
      <c r="D3917" s="38">
        <v>2011</v>
      </c>
    </row>
    <row r="3918" spans="1:4" x14ac:dyDescent="0.25">
      <c r="A3918" t="s">
        <v>33</v>
      </c>
      <c r="B3918" t="s">
        <v>48</v>
      </c>
      <c r="C3918" s="37">
        <v>267</v>
      </c>
      <c r="D3918" s="38">
        <v>2011</v>
      </c>
    </row>
    <row r="3919" spans="1:4" x14ac:dyDescent="0.25">
      <c r="A3919" t="s">
        <v>33</v>
      </c>
      <c r="B3919" t="s">
        <v>49</v>
      </c>
      <c r="C3919" s="37">
        <v>361</v>
      </c>
      <c r="D3919" s="38">
        <v>2011</v>
      </c>
    </row>
    <row r="3920" spans="1:4" x14ac:dyDescent="0.25">
      <c r="A3920" t="s">
        <v>33</v>
      </c>
      <c r="B3920" t="s">
        <v>50</v>
      </c>
      <c r="C3920" s="37">
        <v>2676</v>
      </c>
      <c r="D3920" s="38">
        <v>2011</v>
      </c>
    </row>
    <row r="3921" spans="1:4" x14ac:dyDescent="0.25">
      <c r="A3921" t="s">
        <v>33</v>
      </c>
      <c r="B3921" t="s">
        <v>51</v>
      </c>
      <c r="C3921" s="37">
        <v>10293</v>
      </c>
      <c r="D3921" s="38">
        <v>2011</v>
      </c>
    </row>
    <row r="3922" spans="1:4" x14ac:dyDescent="0.25">
      <c r="A3922" t="s">
        <v>33</v>
      </c>
      <c r="B3922" t="s">
        <v>52</v>
      </c>
      <c r="C3922" s="37">
        <v>1697</v>
      </c>
      <c r="D3922" s="38">
        <v>2011</v>
      </c>
    </row>
    <row r="3923" spans="1:4" x14ac:dyDescent="0.25">
      <c r="A3923" t="s">
        <v>33</v>
      </c>
      <c r="B3923" t="s">
        <v>53</v>
      </c>
      <c r="C3923" s="37">
        <v>88</v>
      </c>
      <c r="D3923" s="38">
        <v>2011</v>
      </c>
    </row>
    <row r="3924" spans="1:4" x14ac:dyDescent="0.25">
      <c r="A3924" t="s">
        <v>33</v>
      </c>
      <c r="B3924" t="s">
        <v>54</v>
      </c>
      <c r="C3924" s="37">
        <v>2684</v>
      </c>
      <c r="D3924" s="38">
        <v>2011</v>
      </c>
    </row>
    <row r="3925" spans="1:4" x14ac:dyDescent="0.25">
      <c r="A3925" t="s">
        <v>33</v>
      </c>
      <c r="B3925" t="s">
        <v>55</v>
      </c>
      <c r="C3925" s="37">
        <v>2518</v>
      </c>
      <c r="D3925" s="38">
        <v>2011</v>
      </c>
    </row>
    <row r="3926" spans="1:4" x14ac:dyDescent="0.25">
      <c r="A3926" t="s">
        <v>33</v>
      </c>
      <c r="B3926" t="s">
        <v>56</v>
      </c>
      <c r="C3926" s="37">
        <v>196</v>
      </c>
      <c r="D3926" s="38">
        <v>2011</v>
      </c>
    </row>
    <row r="3927" spans="1:4" x14ac:dyDescent="0.25">
      <c r="A3927" t="s">
        <v>33</v>
      </c>
      <c r="B3927" t="s">
        <v>57</v>
      </c>
      <c r="C3927" s="37">
        <v>1503</v>
      </c>
      <c r="D3927" s="38">
        <v>2011</v>
      </c>
    </row>
    <row r="3928" spans="1:4" x14ac:dyDescent="0.25">
      <c r="A3928" t="s">
        <v>33</v>
      </c>
      <c r="B3928" t="s">
        <v>58</v>
      </c>
      <c r="C3928" s="37">
        <v>1120</v>
      </c>
      <c r="D3928" s="38">
        <v>2011</v>
      </c>
    </row>
    <row r="3929" spans="1:4" x14ac:dyDescent="0.25">
      <c r="A3929" t="s">
        <v>34</v>
      </c>
      <c r="B3929" t="s">
        <v>8</v>
      </c>
      <c r="C3929" s="37">
        <v>449</v>
      </c>
      <c r="D3929" s="38">
        <v>2011</v>
      </c>
    </row>
    <row r="3930" spans="1:4" x14ac:dyDescent="0.25">
      <c r="A3930" t="s">
        <v>34</v>
      </c>
      <c r="B3930" t="s">
        <v>9</v>
      </c>
      <c r="C3930" s="37">
        <v>1118</v>
      </c>
      <c r="D3930" s="38">
        <v>2011</v>
      </c>
    </row>
    <row r="3931" spans="1:4" x14ac:dyDescent="0.25">
      <c r="A3931" t="s">
        <v>34</v>
      </c>
      <c r="B3931" t="s">
        <v>10</v>
      </c>
      <c r="C3931" s="37">
        <v>1971</v>
      </c>
      <c r="D3931" s="38">
        <v>2011</v>
      </c>
    </row>
    <row r="3932" spans="1:4" x14ac:dyDescent="0.25">
      <c r="A3932" t="s">
        <v>34</v>
      </c>
      <c r="B3932" t="s">
        <v>11</v>
      </c>
      <c r="C3932" s="37">
        <v>49</v>
      </c>
      <c r="D3932" s="38">
        <v>2011</v>
      </c>
    </row>
    <row r="3933" spans="1:4" x14ac:dyDescent="0.25">
      <c r="A3933" t="s">
        <v>34</v>
      </c>
      <c r="B3933" t="s">
        <v>12</v>
      </c>
      <c r="C3933" s="37">
        <v>3033</v>
      </c>
      <c r="D3933" s="38">
        <v>2011</v>
      </c>
    </row>
    <row r="3934" spans="1:4" x14ac:dyDescent="0.25">
      <c r="A3934" t="s">
        <v>34</v>
      </c>
      <c r="B3934" t="s">
        <v>13</v>
      </c>
      <c r="C3934" s="37">
        <v>2856</v>
      </c>
      <c r="D3934" s="38">
        <v>2011</v>
      </c>
    </row>
    <row r="3935" spans="1:4" x14ac:dyDescent="0.25">
      <c r="A3935" t="s">
        <v>34</v>
      </c>
      <c r="B3935" t="s">
        <v>14</v>
      </c>
      <c r="C3935" s="37">
        <v>58</v>
      </c>
      <c r="D3935" s="38">
        <v>2011</v>
      </c>
    </row>
    <row r="3936" spans="1:4" x14ac:dyDescent="0.25">
      <c r="A3936" t="s">
        <v>34</v>
      </c>
      <c r="B3936" t="s">
        <v>15</v>
      </c>
      <c r="C3936" s="37">
        <v>365</v>
      </c>
      <c r="D3936" s="38">
        <v>2011</v>
      </c>
    </row>
    <row r="3937" spans="1:4" x14ac:dyDescent="0.25">
      <c r="A3937" t="s">
        <v>34</v>
      </c>
      <c r="B3937" t="s">
        <v>16</v>
      </c>
      <c r="C3937" s="37">
        <v>0</v>
      </c>
      <c r="D3937" s="38">
        <v>2011</v>
      </c>
    </row>
    <row r="3938" spans="1:4" x14ac:dyDescent="0.25">
      <c r="A3938" t="s">
        <v>34</v>
      </c>
      <c r="B3938" t="s">
        <v>17</v>
      </c>
      <c r="C3938" s="37">
        <v>291</v>
      </c>
      <c r="D3938" s="38">
        <v>2011</v>
      </c>
    </row>
    <row r="3939" spans="1:4" x14ac:dyDescent="0.25">
      <c r="A3939" t="s">
        <v>34</v>
      </c>
      <c r="B3939" t="s">
        <v>18</v>
      </c>
      <c r="C3939" s="37">
        <v>231</v>
      </c>
      <c r="D3939" s="38">
        <v>2011</v>
      </c>
    </row>
    <row r="3940" spans="1:4" x14ac:dyDescent="0.25">
      <c r="A3940" t="s">
        <v>34</v>
      </c>
      <c r="B3940" t="s">
        <v>19</v>
      </c>
      <c r="C3940" s="37">
        <v>32</v>
      </c>
      <c r="D3940" s="38">
        <v>2011</v>
      </c>
    </row>
    <row r="3941" spans="1:4" x14ac:dyDescent="0.25">
      <c r="A3941" t="s">
        <v>34</v>
      </c>
      <c r="B3941" t="s">
        <v>20</v>
      </c>
      <c r="C3941" s="37">
        <v>1543</v>
      </c>
      <c r="D3941" s="38">
        <v>2011</v>
      </c>
    </row>
    <row r="3942" spans="1:4" x14ac:dyDescent="0.25">
      <c r="A3942" t="s">
        <v>34</v>
      </c>
      <c r="B3942" t="s">
        <v>21</v>
      </c>
      <c r="C3942" s="37">
        <v>765</v>
      </c>
      <c r="D3942" s="38">
        <v>2011</v>
      </c>
    </row>
    <row r="3943" spans="1:4" x14ac:dyDescent="0.25">
      <c r="A3943" t="s">
        <v>34</v>
      </c>
      <c r="B3943" t="s">
        <v>22</v>
      </c>
      <c r="C3943" s="37">
        <v>646</v>
      </c>
      <c r="D3943" s="38">
        <v>2011</v>
      </c>
    </row>
    <row r="3944" spans="1:4" x14ac:dyDescent="0.25">
      <c r="A3944" t="s">
        <v>34</v>
      </c>
      <c r="B3944" t="s">
        <v>23</v>
      </c>
      <c r="C3944" s="37">
        <v>417</v>
      </c>
      <c r="D3944" s="38">
        <v>2011</v>
      </c>
    </row>
    <row r="3945" spans="1:4" x14ac:dyDescent="0.25">
      <c r="A3945" t="s">
        <v>34</v>
      </c>
      <c r="B3945" t="s">
        <v>24</v>
      </c>
      <c r="C3945" s="37">
        <v>845</v>
      </c>
      <c r="D3945" s="38">
        <v>2011</v>
      </c>
    </row>
    <row r="3946" spans="1:4" x14ac:dyDescent="0.25">
      <c r="A3946" t="s">
        <v>34</v>
      </c>
      <c r="B3946" t="s">
        <v>25</v>
      </c>
      <c r="C3946" s="37">
        <v>0</v>
      </c>
      <c r="D3946" s="38">
        <v>2011</v>
      </c>
    </row>
    <row r="3947" spans="1:4" x14ac:dyDescent="0.25">
      <c r="A3947" t="s">
        <v>34</v>
      </c>
      <c r="B3947" t="s">
        <v>26</v>
      </c>
      <c r="C3947" s="37">
        <v>0</v>
      </c>
      <c r="D3947" s="38">
        <v>2011</v>
      </c>
    </row>
    <row r="3948" spans="1:4" x14ac:dyDescent="0.25">
      <c r="A3948" t="s">
        <v>34</v>
      </c>
      <c r="B3948" t="s">
        <v>27</v>
      </c>
      <c r="C3948" s="37">
        <v>71</v>
      </c>
      <c r="D3948" s="38">
        <v>2011</v>
      </c>
    </row>
    <row r="3949" spans="1:4" x14ac:dyDescent="0.25">
      <c r="A3949" t="s">
        <v>34</v>
      </c>
      <c r="B3949" t="s">
        <v>28</v>
      </c>
      <c r="C3949" s="37">
        <v>57</v>
      </c>
      <c r="D3949" s="38">
        <v>2011</v>
      </c>
    </row>
    <row r="3950" spans="1:4" x14ac:dyDescent="0.25">
      <c r="A3950" t="s">
        <v>34</v>
      </c>
      <c r="B3950" t="s">
        <v>29</v>
      </c>
      <c r="C3950" s="37">
        <v>10</v>
      </c>
      <c r="D3950" s="38">
        <v>2011</v>
      </c>
    </row>
    <row r="3951" spans="1:4" x14ac:dyDescent="0.25">
      <c r="A3951" t="s">
        <v>34</v>
      </c>
      <c r="B3951" t="s">
        <v>30</v>
      </c>
      <c r="C3951" s="37">
        <v>353</v>
      </c>
      <c r="D3951" s="38">
        <v>2011</v>
      </c>
    </row>
    <row r="3952" spans="1:4" x14ac:dyDescent="0.25">
      <c r="A3952" t="s">
        <v>34</v>
      </c>
      <c r="B3952" t="s">
        <v>31</v>
      </c>
      <c r="C3952" s="37">
        <v>969</v>
      </c>
      <c r="D3952" s="38">
        <v>2011</v>
      </c>
    </row>
    <row r="3953" spans="1:4" x14ac:dyDescent="0.25">
      <c r="A3953" t="s">
        <v>34</v>
      </c>
      <c r="B3953" t="s">
        <v>32</v>
      </c>
      <c r="C3953" s="37">
        <v>0</v>
      </c>
      <c r="D3953" s="38">
        <v>2011</v>
      </c>
    </row>
    <row r="3954" spans="1:4" x14ac:dyDescent="0.25">
      <c r="A3954" t="s">
        <v>34</v>
      </c>
      <c r="B3954" t="s">
        <v>33</v>
      </c>
      <c r="C3954" s="37">
        <v>158</v>
      </c>
      <c r="D3954" s="38">
        <v>2011</v>
      </c>
    </row>
    <row r="3955" spans="1:4" x14ac:dyDescent="0.25">
      <c r="A3955" t="s">
        <v>34</v>
      </c>
      <c r="B3955" t="s">
        <v>34</v>
      </c>
      <c r="C3955" s="37" t="s">
        <v>60</v>
      </c>
      <c r="D3955" s="38">
        <v>2011</v>
      </c>
    </row>
    <row r="3956" spans="1:4" x14ac:dyDescent="0.25">
      <c r="A3956" t="s">
        <v>34</v>
      </c>
      <c r="B3956" t="s">
        <v>35</v>
      </c>
      <c r="C3956" s="37">
        <v>384</v>
      </c>
      <c r="D3956" s="38">
        <v>2011</v>
      </c>
    </row>
    <row r="3957" spans="1:4" x14ac:dyDescent="0.25">
      <c r="A3957" t="s">
        <v>34</v>
      </c>
      <c r="B3957" t="s">
        <v>36</v>
      </c>
      <c r="C3957" s="37">
        <v>688</v>
      </c>
      <c r="D3957" s="38">
        <v>2011</v>
      </c>
    </row>
    <row r="3958" spans="1:4" x14ac:dyDescent="0.25">
      <c r="A3958" t="s">
        <v>34</v>
      </c>
      <c r="B3958" t="s">
        <v>37</v>
      </c>
      <c r="C3958" s="37">
        <v>0</v>
      </c>
      <c r="D3958" s="38">
        <v>2011</v>
      </c>
    </row>
    <row r="3959" spans="1:4" x14ac:dyDescent="0.25">
      <c r="A3959" t="s">
        <v>34</v>
      </c>
      <c r="B3959" t="s">
        <v>38</v>
      </c>
      <c r="C3959" s="37">
        <v>889</v>
      </c>
      <c r="D3959" s="38">
        <v>2011</v>
      </c>
    </row>
    <row r="3960" spans="1:4" x14ac:dyDescent="0.25">
      <c r="A3960" t="s">
        <v>34</v>
      </c>
      <c r="B3960" t="s">
        <v>39</v>
      </c>
      <c r="C3960" s="37">
        <v>264</v>
      </c>
      <c r="D3960" s="38">
        <v>2011</v>
      </c>
    </row>
    <row r="3961" spans="1:4" x14ac:dyDescent="0.25">
      <c r="A3961" t="s">
        <v>34</v>
      </c>
      <c r="B3961" t="s">
        <v>40</v>
      </c>
      <c r="C3961" s="37">
        <v>422</v>
      </c>
      <c r="D3961" s="38">
        <v>2011</v>
      </c>
    </row>
    <row r="3962" spans="1:4" x14ac:dyDescent="0.25">
      <c r="A3962" t="s">
        <v>34</v>
      </c>
      <c r="B3962" t="s">
        <v>41</v>
      </c>
      <c r="C3962" s="37">
        <v>1173</v>
      </c>
      <c r="D3962" s="38">
        <v>2011</v>
      </c>
    </row>
    <row r="3963" spans="1:4" x14ac:dyDescent="0.25">
      <c r="A3963" t="s">
        <v>34</v>
      </c>
      <c r="B3963" t="s">
        <v>42</v>
      </c>
      <c r="C3963" s="37">
        <v>360</v>
      </c>
      <c r="D3963" s="38">
        <v>2011</v>
      </c>
    </row>
    <row r="3964" spans="1:4" x14ac:dyDescent="0.25">
      <c r="A3964" t="s">
        <v>34</v>
      </c>
      <c r="B3964" t="s">
        <v>43</v>
      </c>
      <c r="C3964" s="37">
        <v>321</v>
      </c>
      <c r="D3964" s="38">
        <v>2011</v>
      </c>
    </row>
    <row r="3965" spans="1:4" x14ac:dyDescent="0.25">
      <c r="A3965" t="s">
        <v>34</v>
      </c>
      <c r="B3965" t="s">
        <v>44</v>
      </c>
      <c r="C3965" s="37">
        <v>96</v>
      </c>
      <c r="D3965" s="38">
        <v>2011</v>
      </c>
    </row>
    <row r="3966" spans="1:4" x14ac:dyDescent="0.25">
      <c r="A3966" t="s">
        <v>34</v>
      </c>
      <c r="B3966" t="s">
        <v>45</v>
      </c>
      <c r="C3966" s="37">
        <v>1959</v>
      </c>
      <c r="D3966" s="38">
        <v>2011</v>
      </c>
    </row>
    <row r="3967" spans="1:4" x14ac:dyDescent="0.25">
      <c r="A3967" t="s">
        <v>34</v>
      </c>
      <c r="B3967" t="s">
        <v>46</v>
      </c>
      <c r="C3967" s="37">
        <v>840</v>
      </c>
      <c r="D3967" s="38">
        <v>2011</v>
      </c>
    </row>
    <row r="3968" spans="1:4" x14ac:dyDescent="0.25">
      <c r="A3968" t="s">
        <v>34</v>
      </c>
      <c r="B3968" t="s">
        <v>47</v>
      </c>
      <c r="C3968" s="37">
        <v>0</v>
      </c>
      <c r="D3968" s="38">
        <v>2011</v>
      </c>
    </row>
    <row r="3969" spans="1:4" x14ac:dyDescent="0.25">
      <c r="A3969" t="s">
        <v>34</v>
      </c>
      <c r="B3969" t="s">
        <v>48</v>
      </c>
      <c r="C3969" s="37">
        <v>77</v>
      </c>
      <c r="D3969" s="38">
        <v>2011</v>
      </c>
    </row>
    <row r="3970" spans="1:4" x14ac:dyDescent="0.25">
      <c r="A3970" t="s">
        <v>34</v>
      </c>
      <c r="B3970" t="s">
        <v>49</v>
      </c>
      <c r="C3970" s="37">
        <v>227</v>
      </c>
      <c r="D3970" s="38">
        <v>2011</v>
      </c>
    </row>
    <row r="3971" spans="1:4" x14ac:dyDescent="0.25">
      <c r="A3971" t="s">
        <v>34</v>
      </c>
      <c r="B3971" t="s">
        <v>50</v>
      </c>
      <c r="C3971" s="37">
        <v>266</v>
      </c>
      <c r="D3971" s="38">
        <v>2011</v>
      </c>
    </row>
    <row r="3972" spans="1:4" x14ac:dyDescent="0.25">
      <c r="A3972" t="s">
        <v>34</v>
      </c>
      <c r="B3972" t="s">
        <v>51</v>
      </c>
      <c r="C3972" s="37">
        <v>1329</v>
      </c>
      <c r="D3972" s="38">
        <v>2011</v>
      </c>
    </row>
    <row r="3973" spans="1:4" x14ac:dyDescent="0.25">
      <c r="A3973" t="s">
        <v>34</v>
      </c>
      <c r="B3973" t="s">
        <v>52</v>
      </c>
      <c r="C3973" s="37">
        <v>1232</v>
      </c>
      <c r="D3973" s="38">
        <v>2011</v>
      </c>
    </row>
    <row r="3974" spans="1:4" x14ac:dyDescent="0.25">
      <c r="A3974" t="s">
        <v>34</v>
      </c>
      <c r="B3974" t="s">
        <v>53</v>
      </c>
      <c r="C3974" s="37">
        <v>53</v>
      </c>
      <c r="D3974" s="38">
        <v>2011</v>
      </c>
    </row>
    <row r="3975" spans="1:4" x14ac:dyDescent="0.25">
      <c r="A3975" t="s">
        <v>34</v>
      </c>
      <c r="B3975" t="s">
        <v>54</v>
      </c>
      <c r="C3975" s="37">
        <v>278</v>
      </c>
      <c r="D3975" s="38">
        <v>2011</v>
      </c>
    </row>
    <row r="3976" spans="1:4" x14ac:dyDescent="0.25">
      <c r="A3976" t="s">
        <v>34</v>
      </c>
      <c r="B3976" t="s">
        <v>55</v>
      </c>
      <c r="C3976" s="37">
        <v>3835</v>
      </c>
      <c r="D3976" s="38">
        <v>2011</v>
      </c>
    </row>
    <row r="3977" spans="1:4" x14ac:dyDescent="0.25">
      <c r="A3977" t="s">
        <v>34</v>
      </c>
      <c r="B3977" t="s">
        <v>56</v>
      </c>
      <c r="C3977" s="37">
        <v>14</v>
      </c>
      <c r="D3977" s="38">
        <v>2011</v>
      </c>
    </row>
    <row r="3978" spans="1:4" x14ac:dyDescent="0.25">
      <c r="A3978" t="s">
        <v>34</v>
      </c>
      <c r="B3978" t="s">
        <v>57</v>
      </c>
      <c r="C3978" s="37">
        <v>146</v>
      </c>
      <c r="D3978" s="38">
        <v>2011</v>
      </c>
    </row>
    <row r="3979" spans="1:4" x14ac:dyDescent="0.25">
      <c r="A3979" t="s">
        <v>34</v>
      </c>
      <c r="B3979" t="s">
        <v>58</v>
      </c>
      <c r="C3979" s="37">
        <v>2413</v>
      </c>
      <c r="D3979" s="38">
        <v>2011</v>
      </c>
    </row>
    <row r="3980" spans="1:4" x14ac:dyDescent="0.25">
      <c r="A3980" t="s">
        <v>35</v>
      </c>
      <c r="B3980" t="s">
        <v>8</v>
      </c>
      <c r="C3980" s="37">
        <v>169</v>
      </c>
      <c r="D3980" s="38">
        <v>2011</v>
      </c>
    </row>
    <row r="3981" spans="1:4" x14ac:dyDescent="0.25">
      <c r="A3981" t="s">
        <v>35</v>
      </c>
      <c r="B3981" t="s">
        <v>9</v>
      </c>
      <c r="C3981" s="37">
        <v>721</v>
      </c>
      <c r="D3981" s="38">
        <v>2011</v>
      </c>
    </row>
    <row r="3982" spans="1:4" x14ac:dyDescent="0.25">
      <c r="A3982" t="s">
        <v>35</v>
      </c>
      <c r="B3982" t="s">
        <v>10</v>
      </c>
      <c r="C3982" s="37">
        <v>1646</v>
      </c>
      <c r="D3982" s="38">
        <v>2011</v>
      </c>
    </row>
    <row r="3983" spans="1:4" x14ac:dyDescent="0.25">
      <c r="A3983" t="s">
        <v>35</v>
      </c>
      <c r="B3983" t="s">
        <v>11</v>
      </c>
      <c r="C3983" s="37">
        <v>161</v>
      </c>
      <c r="D3983" s="38">
        <v>2011</v>
      </c>
    </row>
    <row r="3984" spans="1:4" x14ac:dyDescent="0.25">
      <c r="A3984" t="s">
        <v>35</v>
      </c>
      <c r="B3984" t="s">
        <v>12</v>
      </c>
      <c r="C3984" s="37">
        <v>5124</v>
      </c>
      <c r="D3984" s="38">
        <v>2011</v>
      </c>
    </row>
    <row r="3985" spans="1:4" x14ac:dyDescent="0.25">
      <c r="A3985" t="s">
        <v>35</v>
      </c>
      <c r="B3985" t="s">
        <v>13</v>
      </c>
      <c r="C3985" s="37">
        <v>3245</v>
      </c>
      <c r="D3985" s="38">
        <v>2011</v>
      </c>
    </row>
    <row r="3986" spans="1:4" x14ac:dyDescent="0.25">
      <c r="A3986" t="s">
        <v>35</v>
      </c>
      <c r="B3986" t="s">
        <v>14</v>
      </c>
      <c r="C3986" s="37">
        <v>381</v>
      </c>
      <c r="D3986" s="38">
        <v>2011</v>
      </c>
    </row>
    <row r="3987" spans="1:4" x14ac:dyDescent="0.25">
      <c r="A3987" t="s">
        <v>35</v>
      </c>
      <c r="B3987" t="s">
        <v>15</v>
      </c>
      <c r="C3987" s="37">
        <v>0</v>
      </c>
      <c r="D3987" s="38">
        <v>2011</v>
      </c>
    </row>
    <row r="3988" spans="1:4" x14ac:dyDescent="0.25">
      <c r="A3988" t="s">
        <v>35</v>
      </c>
      <c r="B3988" t="s">
        <v>16</v>
      </c>
      <c r="C3988" s="37">
        <v>29</v>
      </c>
      <c r="D3988" s="38">
        <v>2011</v>
      </c>
    </row>
    <row r="3989" spans="1:4" x14ac:dyDescent="0.25">
      <c r="A3989" t="s">
        <v>35</v>
      </c>
      <c r="B3989" t="s">
        <v>17</v>
      </c>
      <c r="C3989" s="37">
        <v>1105</v>
      </c>
      <c r="D3989" s="38">
        <v>2011</v>
      </c>
    </row>
    <row r="3990" spans="1:4" x14ac:dyDescent="0.25">
      <c r="A3990" t="s">
        <v>35</v>
      </c>
      <c r="B3990" t="s">
        <v>18</v>
      </c>
      <c r="C3990" s="37">
        <v>434</v>
      </c>
      <c r="D3990" s="38">
        <v>2011</v>
      </c>
    </row>
    <row r="3991" spans="1:4" x14ac:dyDescent="0.25">
      <c r="A3991" t="s">
        <v>35</v>
      </c>
      <c r="B3991" t="s">
        <v>19</v>
      </c>
      <c r="C3991" s="37">
        <v>275</v>
      </c>
      <c r="D3991" s="38">
        <v>2011</v>
      </c>
    </row>
    <row r="3992" spans="1:4" x14ac:dyDescent="0.25">
      <c r="A3992" t="s">
        <v>35</v>
      </c>
      <c r="B3992" t="s">
        <v>20</v>
      </c>
      <c r="C3992" s="37">
        <v>506</v>
      </c>
      <c r="D3992" s="38">
        <v>2011</v>
      </c>
    </row>
    <row r="3993" spans="1:4" x14ac:dyDescent="0.25">
      <c r="A3993" t="s">
        <v>35</v>
      </c>
      <c r="B3993" t="s">
        <v>21</v>
      </c>
      <c r="C3993" s="37">
        <v>1415</v>
      </c>
      <c r="D3993" s="38">
        <v>2011</v>
      </c>
    </row>
    <row r="3994" spans="1:4" x14ac:dyDescent="0.25">
      <c r="A3994" t="s">
        <v>35</v>
      </c>
      <c r="B3994" t="s">
        <v>22</v>
      </c>
      <c r="C3994" s="37">
        <v>615</v>
      </c>
      <c r="D3994" s="38">
        <v>2011</v>
      </c>
    </row>
    <row r="3995" spans="1:4" x14ac:dyDescent="0.25">
      <c r="A3995" t="s">
        <v>35</v>
      </c>
      <c r="B3995" t="s">
        <v>23</v>
      </c>
      <c r="C3995" s="37">
        <v>9575</v>
      </c>
      <c r="D3995" s="38">
        <v>2011</v>
      </c>
    </row>
    <row r="3996" spans="1:4" x14ac:dyDescent="0.25">
      <c r="A3996" t="s">
        <v>35</v>
      </c>
      <c r="B3996" t="s">
        <v>24</v>
      </c>
      <c r="C3996" s="37">
        <v>3040</v>
      </c>
      <c r="D3996" s="38">
        <v>2011</v>
      </c>
    </row>
    <row r="3997" spans="1:4" x14ac:dyDescent="0.25">
      <c r="A3997" t="s">
        <v>35</v>
      </c>
      <c r="B3997" t="s">
        <v>25</v>
      </c>
      <c r="C3997" s="37">
        <v>352</v>
      </c>
      <c r="D3997" s="38">
        <v>2011</v>
      </c>
    </row>
    <row r="3998" spans="1:4" x14ac:dyDescent="0.25">
      <c r="A3998" t="s">
        <v>35</v>
      </c>
      <c r="B3998" t="s">
        <v>26</v>
      </c>
      <c r="C3998" s="37">
        <v>222</v>
      </c>
      <c r="D3998" s="38">
        <v>2011</v>
      </c>
    </row>
    <row r="3999" spans="1:4" x14ac:dyDescent="0.25">
      <c r="A3999" t="s">
        <v>35</v>
      </c>
      <c r="B3999" t="s">
        <v>27</v>
      </c>
      <c r="C3999" s="37">
        <v>122</v>
      </c>
      <c r="D3999" s="38">
        <v>2011</v>
      </c>
    </row>
    <row r="4000" spans="1:4" x14ac:dyDescent="0.25">
      <c r="A4000" t="s">
        <v>35</v>
      </c>
      <c r="B4000" t="s">
        <v>28</v>
      </c>
      <c r="C4000" s="37">
        <v>318</v>
      </c>
      <c r="D4000" s="38">
        <v>2011</v>
      </c>
    </row>
    <row r="4001" spans="1:4" x14ac:dyDescent="0.25">
      <c r="A4001" t="s">
        <v>35</v>
      </c>
      <c r="B4001" t="s">
        <v>29</v>
      </c>
      <c r="C4001" s="37">
        <v>0</v>
      </c>
      <c r="D4001" s="38">
        <v>2011</v>
      </c>
    </row>
    <row r="4002" spans="1:4" x14ac:dyDescent="0.25">
      <c r="A4002" t="s">
        <v>35</v>
      </c>
      <c r="B4002" t="s">
        <v>30</v>
      </c>
      <c r="C4002" s="37">
        <v>683</v>
      </c>
      <c r="D4002" s="38">
        <v>2011</v>
      </c>
    </row>
    <row r="4003" spans="1:4" x14ac:dyDescent="0.25">
      <c r="A4003" t="s">
        <v>35</v>
      </c>
      <c r="B4003" t="s">
        <v>31</v>
      </c>
      <c r="C4003" s="37">
        <v>1455</v>
      </c>
      <c r="D4003" s="38">
        <v>2011</v>
      </c>
    </row>
    <row r="4004" spans="1:4" x14ac:dyDescent="0.25">
      <c r="A4004" t="s">
        <v>35</v>
      </c>
      <c r="B4004" t="s">
        <v>32</v>
      </c>
      <c r="C4004" s="37">
        <v>424</v>
      </c>
      <c r="D4004" s="38">
        <v>2011</v>
      </c>
    </row>
    <row r="4005" spans="1:4" x14ac:dyDescent="0.25">
      <c r="A4005" t="s">
        <v>35</v>
      </c>
      <c r="B4005" t="s">
        <v>33</v>
      </c>
      <c r="C4005" s="37">
        <v>1848</v>
      </c>
      <c r="D4005" s="38">
        <v>2011</v>
      </c>
    </row>
    <row r="4006" spans="1:4" x14ac:dyDescent="0.25">
      <c r="A4006" t="s">
        <v>35</v>
      </c>
      <c r="B4006" t="s">
        <v>34</v>
      </c>
      <c r="C4006" s="37">
        <v>64</v>
      </c>
      <c r="D4006" s="38">
        <v>2011</v>
      </c>
    </row>
    <row r="4007" spans="1:4" x14ac:dyDescent="0.25">
      <c r="A4007" t="s">
        <v>35</v>
      </c>
      <c r="B4007" t="s">
        <v>35</v>
      </c>
      <c r="C4007" s="37" t="s">
        <v>60</v>
      </c>
      <c r="D4007" s="38">
        <v>2011</v>
      </c>
    </row>
    <row r="4008" spans="1:4" x14ac:dyDescent="0.25">
      <c r="A4008" t="s">
        <v>35</v>
      </c>
      <c r="B4008" t="s">
        <v>36</v>
      </c>
      <c r="C4008" s="37">
        <v>240</v>
      </c>
      <c r="D4008" s="38">
        <v>2011</v>
      </c>
    </row>
    <row r="4009" spans="1:4" x14ac:dyDescent="0.25">
      <c r="A4009" t="s">
        <v>35</v>
      </c>
      <c r="B4009" t="s">
        <v>37</v>
      </c>
      <c r="C4009" s="37">
        <v>0</v>
      </c>
      <c r="D4009" s="38">
        <v>2011</v>
      </c>
    </row>
    <row r="4010" spans="1:4" x14ac:dyDescent="0.25">
      <c r="A4010" t="s">
        <v>35</v>
      </c>
      <c r="B4010" t="s">
        <v>38</v>
      </c>
      <c r="C4010" s="37">
        <v>119</v>
      </c>
      <c r="D4010" s="38">
        <v>2011</v>
      </c>
    </row>
    <row r="4011" spans="1:4" x14ac:dyDescent="0.25">
      <c r="A4011" t="s">
        <v>35</v>
      </c>
      <c r="B4011" t="s">
        <v>39</v>
      </c>
      <c r="C4011" s="37">
        <v>242</v>
      </c>
      <c r="D4011" s="38">
        <v>2011</v>
      </c>
    </row>
    <row r="4012" spans="1:4" x14ac:dyDescent="0.25">
      <c r="A4012" t="s">
        <v>35</v>
      </c>
      <c r="B4012" t="s">
        <v>40</v>
      </c>
      <c r="C4012" s="37">
        <v>544</v>
      </c>
      <c r="D4012" s="38">
        <v>2011</v>
      </c>
    </row>
    <row r="4013" spans="1:4" x14ac:dyDescent="0.25">
      <c r="A4013" t="s">
        <v>35</v>
      </c>
      <c r="B4013" t="s">
        <v>41</v>
      </c>
      <c r="C4013" s="37">
        <v>829</v>
      </c>
      <c r="D4013" s="38">
        <v>2011</v>
      </c>
    </row>
    <row r="4014" spans="1:4" x14ac:dyDescent="0.25">
      <c r="A4014" t="s">
        <v>35</v>
      </c>
      <c r="B4014" t="s">
        <v>42</v>
      </c>
      <c r="C4014" s="37">
        <v>292</v>
      </c>
      <c r="D4014" s="38">
        <v>2011</v>
      </c>
    </row>
    <row r="4015" spans="1:4" x14ac:dyDescent="0.25">
      <c r="A4015" t="s">
        <v>35</v>
      </c>
      <c r="B4015" t="s">
        <v>43</v>
      </c>
      <c r="C4015" s="37">
        <v>268</v>
      </c>
      <c r="D4015" s="38">
        <v>2011</v>
      </c>
    </row>
    <row r="4016" spans="1:4" x14ac:dyDescent="0.25">
      <c r="A4016" t="s">
        <v>35</v>
      </c>
      <c r="B4016" t="s">
        <v>44</v>
      </c>
      <c r="C4016" s="37">
        <v>1255</v>
      </c>
      <c r="D4016" s="38">
        <v>2011</v>
      </c>
    </row>
    <row r="4017" spans="1:4" x14ac:dyDescent="0.25">
      <c r="A4017" t="s">
        <v>35</v>
      </c>
      <c r="B4017" t="s">
        <v>45</v>
      </c>
      <c r="C4017" s="37">
        <v>1556</v>
      </c>
      <c r="D4017" s="38">
        <v>2011</v>
      </c>
    </row>
    <row r="4018" spans="1:4" x14ac:dyDescent="0.25">
      <c r="A4018" t="s">
        <v>35</v>
      </c>
      <c r="B4018" t="s">
        <v>46</v>
      </c>
      <c r="C4018" s="37">
        <v>252</v>
      </c>
      <c r="D4018" s="38">
        <v>2011</v>
      </c>
    </row>
    <row r="4019" spans="1:4" x14ac:dyDescent="0.25">
      <c r="A4019" t="s">
        <v>35</v>
      </c>
      <c r="B4019" t="s">
        <v>47</v>
      </c>
      <c r="C4019" s="37">
        <v>0</v>
      </c>
      <c r="D4019" s="38">
        <v>2011</v>
      </c>
    </row>
    <row r="4020" spans="1:4" x14ac:dyDescent="0.25">
      <c r="A4020" t="s">
        <v>35</v>
      </c>
      <c r="B4020" t="s">
        <v>48</v>
      </c>
      <c r="C4020" s="37">
        <v>243</v>
      </c>
      <c r="D4020" s="38">
        <v>2011</v>
      </c>
    </row>
    <row r="4021" spans="1:4" x14ac:dyDescent="0.25">
      <c r="A4021" t="s">
        <v>35</v>
      </c>
      <c r="B4021" t="s">
        <v>49</v>
      </c>
      <c r="C4021" s="37">
        <v>2999</v>
      </c>
      <c r="D4021" s="38">
        <v>2011</v>
      </c>
    </row>
    <row r="4022" spans="1:4" x14ac:dyDescent="0.25">
      <c r="A4022" t="s">
        <v>35</v>
      </c>
      <c r="B4022" t="s">
        <v>50</v>
      </c>
      <c r="C4022" s="37">
        <v>226</v>
      </c>
      <c r="D4022" s="38">
        <v>2011</v>
      </c>
    </row>
    <row r="4023" spans="1:4" x14ac:dyDescent="0.25">
      <c r="A4023" t="s">
        <v>35</v>
      </c>
      <c r="B4023" t="s">
        <v>51</v>
      </c>
      <c r="C4023" s="37">
        <v>5343</v>
      </c>
      <c r="D4023" s="38">
        <v>2011</v>
      </c>
    </row>
    <row r="4024" spans="1:4" x14ac:dyDescent="0.25">
      <c r="A4024" t="s">
        <v>35</v>
      </c>
      <c r="B4024" t="s">
        <v>52</v>
      </c>
      <c r="C4024" s="37">
        <v>734</v>
      </c>
      <c r="D4024" s="38">
        <v>2011</v>
      </c>
    </row>
    <row r="4025" spans="1:4" x14ac:dyDescent="0.25">
      <c r="A4025" t="s">
        <v>35</v>
      </c>
      <c r="B4025" t="s">
        <v>53</v>
      </c>
      <c r="C4025" s="37">
        <v>0</v>
      </c>
      <c r="D4025" s="38">
        <v>2011</v>
      </c>
    </row>
    <row r="4026" spans="1:4" x14ac:dyDescent="0.25">
      <c r="A4026" t="s">
        <v>35</v>
      </c>
      <c r="B4026" t="s">
        <v>54</v>
      </c>
      <c r="C4026" s="37">
        <v>615</v>
      </c>
      <c r="D4026" s="38">
        <v>2011</v>
      </c>
    </row>
    <row r="4027" spans="1:4" x14ac:dyDescent="0.25">
      <c r="A4027" t="s">
        <v>35</v>
      </c>
      <c r="B4027" t="s">
        <v>55</v>
      </c>
      <c r="C4027" s="37">
        <v>835</v>
      </c>
      <c r="D4027" s="38">
        <v>2011</v>
      </c>
    </row>
    <row r="4028" spans="1:4" x14ac:dyDescent="0.25">
      <c r="A4028" t="s">
        <v>35</v>
      </c>
      <c r="B4028" t="s">
        <v>56</v>
      </c>
      <c r="C4028" s="37">
        <v>24</v>
      </c>
      <c r="D4028" s="38">
        <v>2011</v>
      </c>
    </row>
    <row r="4029" spans="1:4" x14ac:dyDescent="0.25">
      <c r="A4029" t="s">
        <v>35</v>
      </c>
      <c r="B4029" t="s">
        <v>57</v>
      </c>
      <c r="C4029" s="37">
        <v>560</v>
      </c>
      <c r="D4029" s="38">
        <v>2011</v>
      </c>
    </row>
    <row r="4030" spans="1:4" x14ac:dyDescent="0.25">
      <c r="A4030" t="s">
        <v>35</v>
      </c>
      <c r="B4030" t="s">
        <v>58</v>
      </c>
      <c r="C4030" s="37">
        <v>965</v>
      </c>
      <c r="D4030" s="38">
        <v>2011</v>
      </c>
    </row>
    <row r="4031" spans="1:4" x14ac:dyDescent="0.25">
      <c r="A4031" t="s">
        <v>36</v>
      </c>
      <c r="B4031" t="s">
        <v>8</v>
      </c>
      <c r="C4031" s="37">
        <v>280</v>
      </c>
      <c r="D4031" s="38">
        <v>2011</v>
      </c>
    </row>
    <row r="4032" spans="1:4" x14ac:dyDescent="0.25">
      <c r="A4032" t="s">
        <v>36</v>
      </c>
      <c r="B4032" t="s">
        <v>9</v>
      </c>
      <c r="C4032" s="37">
        <v>597</v>
      </c>
      <c r="D4032" s="38">
        <v>2011</v>
      </c>
    </row>
    <row r="4033" spans="1:4" x14ac:dyDescent="0.25">
      <c r="A4033" t="s">
        <v>36</v>
      </c>
      <c r="B4033" t="s">
        <v>10</v>
      </c>
      <c r="C4033" s="37">
        <v>10142</v>
      </c>
      <c r="D4033" s="38">
        <v>2011</v>
      </c>
    </row>
    <row r="4034" spans="1:4" x14ac:dyDescent="0.25">
      <c r="A4034" t="s">
        <v>36</v>
      </c>
      <c r="B4034" t="s">
        <v>11</v>
      </c>
      <c r="C4034" s="37">
        <v>310</v>
      </c>
      <c r="D4034" s="38">
        <v>2011</v>
      </c>
    </row>
    <row r="4035" spans="1:4" x14ac:dyDescent="0.25">
      <c r="A4035" t="s">
        <v>36</v>
      </c>
      <c r="B4035" t="s">
        <v>12</v>
      </c>
      <c r="C4035" s="37">
        <v>40114</v>
      </c>
      <c r="D4035" s="38">
        <v>2011</v>
      </c>
    </row>
    <row r="4036" spans="1:4" x14ac:dyDescent="0.25">
      <c r="A4036" t="s">
        <v>36</v>
      </c>
      <c r="B4036" t="s">
        <v>13</v>
      </c>
      <c r="C4036" s="37">
        <v>2714</v>
      </c>
      <c r="D4036" s="38">
        <v>2011</v>
      </c>
    </row>
    <row r="4037" spans="1:4" x14ac:dyDescent="0.25">
      <c r="A4037" t="s">
        <v>36</v>
      </c>
      <c r="B4037" t="s">
        <v>14</v>
      </c>
      <c r="C4037" s="37">
        <v>189</v>
      </c>
      <c r="D4037" s="38">
        <v>2011</v>
      </c>
    </row>
    <row r="4038" spans="1:4" x14ac:dyDescent="0.25">
      <c r="A4038" t="s">
        <v>36</v>
      </c>
      <c r="B4038" t="s">
        <v>15</v>
      </c>
      <c r="C4038" s="37">
        <v>184</v>
      </c>
      <c r="D4038" s="38">
        <v>2011</v>
      </c>
    </row>
    <row r="4039" spans="1:4" x14ac:dyDescent="0.25">
      <c r="A4039" t="s">
        <v>36</v>
      </c>
      <c r="B4039" t="s">
        <v>16</v>
      </c>
      <c r="C4039" s="37">
        <v>983</v>
      </c>
      <c r="D4039" s="38">
        <v>2011</v>
      </c>
    </row>
    <row r="4040" spans="1:4" x14ac:dyDescent="0.25">
      <c r="A4040" t="s">
        <v>36</v>
      </c>
      <c r="B4040" t="s">
        <v>17</v>
      </c>
      <c r="C4040" s="37">
        <v>2923</v>
      </c>
      <c r="D4040" s="38">
        <v>2011</v>
      </c>
    </row>
    <row r="4041" spans="1:4" x14ac:dyDescent="0.25">
      <c r="A4041" t="s">
        <v>36</v>
      </c>
      <c r="B4041" t="s">
        <v>18</v>
      </c>
      <c r="C4041" s="37">
        <v>1731</v>
      </c>
      <c r="D4041" s="38">
        <v>2011</v>
      </c>
    </row>
    <row r="4042" spans="1:4" x14ac:dyDescent="0.25">
      <c r="A4042" t="s">
        <v>36</v>
      </c>
      <c r="B4042" t="s">
        <v>19</v>
      </c>
      <c r="C4042" s="37">
        <v>4093</v>
      </c>
      <c r="D4042" s="38">
        <v>2011</v>
      </c>
    </row>
    <row r="4043" spans="1:4" x14ac:dyDescent="0.25">
      <c r="A4043" t="s">
        <v>36</v>
      </c>
      <c r="B4043" t="s">
        <v>20</v>
      </c>
      <c r="C4043" s="37">
        <v>3929</v>
      </c>
      <c r="D4043" s="38">
        <v>2011</v>
      </c>
    </row>
    <row r="4044" spans="1:4" x14ac:dyDescent="0.25">
      <c r="A4044" t="s">
        <v>36</v>
      </c>
      <c r="B4044" t="s">
        <v>21</v>
      </c>
      <c r="C4044" s="37">
        <v>1668</v>
      </c>
      <c r="D4044" s="38">
        <v>2011</v>
      </c>
    </row>
    <row r="4045" spans="1:4" x14ac:dyDescent="0.25">
      <c r="A4045" t="s">
        <v>36</v>
      </c>
      <c r="B4045" t="s">
        <v>22</v>
      </c>
      <c r="C4045" s="37">
        <v>855</v>
      </c>
      <c r="D4045" s="38">
        <v>2011</v>
      </c>
    </row>
    <row r="4046" spans="1:4" x14ac:dyDescent="0.25">
      <c r="A4046" t="s">
        <v>36</v>
      </c>
      <c r="B4046" t="s">
        <v>23</v>
      </c>
      <c r="C4046" s="37">
        <v>114</v>
      </c>
      <c r="D4046" s="38">
        <v>2011</v>
      </c>
    </row>
    <row r="4047" spans="1:4" x14ac:dyDescent="0.25">
      <c r="A4047" t="s">
        <v>36</v>
      </c>
      <c r="B4047" t="s">
        <v>24</v>
      </c>
      <c r="C4047" s="37">
        <v>602</v>
      </c>
      <c r="D4047" s="38">
        <v>2011</v>
      </c>
    </row>
    <row r="4048" spans="1:4" x14ac:dyDescent="0.25">
      <c r="A4048" t="s">
        <v>36</v>
      </c>
      <c r="B4048" t="s">
        <v>25</v>
      </c>
      <c r="C4048" s="37">
        <v>628</v>
      </c>
      <c r="D4048" s="38">
        <v>2011</v>
      </c>
    </row>
    <row r="4049" spans="1:4" x14ac:dyDescent="0.25">
      <c r="A4049" t="s">
        <v>36</v>
      </c>
      <c r="B4049" t="s">
        <v>26</v>
      </c>
      <c r="C4049" s="37">
        <v>78</v>
      </c>
      <c r="D4049" s="38">
        <v>2011</v>
      </c>
    </row>
    <row r="4050" spans="1:4" x14ac:dyDescent="0.25">
      <c r="A4050" t="s">
        <v>36</v>
      </c>
      <c r="B4050" t="s">
        <v>27</v>
      </c>
      <c r="C4050" s="37">
        <v>49</v>
      </c>
      <c r="D4050" s="38">
        <v>2011</v>
      </c>
    </row>
    <row r="4051" spans="1:4" x14ac:dyDescent="0.25">
      <c r="A4051" t="s">
        <v>36</v>
      </c>
      <c r="B4051" t="s">
        <v>28</v>
      </c>
      <c r="C4051" s="37">
        <v>931</v>
      </c>
      <c r="D4051" s="38">
        <v>2011</v>
      </c>
    </row>
    <row r="4052" spans="1:4" x14ac:dyDescent="0.25">
      <c r="A4052" t="s">
        <v>36</v>
      </c>
      <c r="B4052" t="s">
        <v>29</v>
      </c>
      <c r="C4052" s="37">
        <v>256</v>
      </c>
      <c r="D4052" s="38">
        <v>2011</v>
      </c>
    </row>
    <row r="4053" spans="1:4" x14ac:dyDescent="0.25">
      <c r="A4053" t="s">
        <v>36</v>
      </c>
      <c r="B4053" t="s">
        <v>30</v>
      </c>
      <c r="C4053" s="37">
        <v>1663</v>
      </c>
      <c r="D4053" s="38">
        <v>2011</v>
      </c>
    </row>
    <row r="4054" spans="1:4" x14ac:dyDescent="0.25">
      <c r="A4054" t="s">
        <v>36</v>
      </c>
      <c r="B4054" t="s">
        <v>31</v>
      </c>
      <c r="C4054" s="37">
        <v>1055</v>
      </c>
      <c r="D4054" s="38">
        <v>2011</v>
      </c>
    </row>
    <row r="4055" spans="1:4" x14ac:dyDescent="0.25">
      <c r="A4055" t="s">
        <v>36</v>
      </c>
      <c r="B4055" t="s">
        <v>32</v>
      </c>
      <c r="C4055" s="37">
        <v>203</v>
      </c>
      <c r="D4055" s="38">
        <v>2011</v>
      </c>
    </row>
    <row r="4056" spans="1:4" x14ac:dyDescent="0.25">
      <c r="A4056" t="s">
        <v>36</v>
      </c>
      <c r="B4056" t="s">
        <v>33</v>
      </c>
      <c r="C4056" s="37">
        <v>335</v>
      </c>
      <c r="D4056" s="38">
        <v>2011</v>
      </c>
    </row>
    <row r="4057" spans="1:4" x14ac:dyDescent="0.25">
      <c r="A4057" t="s">
        <v>36</v>
      </c>
      <c r="B4057" t="s">
        <v>34</v>
      </c>
      <c r="C4057" s="37">
        <v>1137</v>
      </c>
      <c r="D4057" s="38">
        <v>2011</v>
      </c>
    </row>
    <row r="4058" spans="1:4" x14ac:dyDescent="0.25">
      <c r="A4058" t="s">
        <v>36</v>
      </c>
      <c r="B4058" t="s">
        <v>35</v>
      </c>
      <c r="C4058" s="37">
        <v>32</v>
      </c>
      <c r="D4058" s="38">
        <v>2011</v>
      </c>
    </row>
    <row r="4059" spans="1:4" x14ac:dyDescent="0.25">
      <c r="A4059" t="s">
        <v>36</v>
      </c>
      <c r="B4059" t="s">
        <v>36</v>
      </c>
      <c r="C4059" s="37" t="s">
        <v>60</v>
      </c>
      <c r="D4059" s="38">
        <v>2011</v>
      </c>
    </row>
    <row r="4060" spans="1:4" x14ac:dyDescent="0.25">
      <c r="A4060" t="s">
        <v>36</v>
      </c>
      <c r="B4060" t="s">
        <v>37</v>
      </c>
      <c r="C4060" s="37">
        <v>0</v>
      </c>
      <c r="D4060" s="38">
        <v>2011</v>
      </c>
    </row>
    <row r="4061" spans="1:4" x14ac:dyDescent="0.25">
      <c r="A4061" t="s">
        <v>36</v>
      </c>
      <c r="B4061" t="s">
        <v>38</v>
      </c>
      <c r="C4061" s="37">
        <v>2118</v>
      </c>
      <c r="D4061" s="38">
        <v>2011</v>
      </c>
    </row>
    <row r="4062" spans="1:4" x14ac:dyDescent="0.25">
      <c r="A4062" t="s">
        <v>36</v>
      </c>
      <c r="B4062" t="s">
        <v>39</v>
      </c>
      <c r="C4062" s="37">
        <v>2136</v>
      </c>
      <c r="D4062" s="38">
        <v>2011</v>
      </c>
    </row>
    <row r="4063" spans="1:4" x14ac:dyDescent="0.25">
      <c r="A4063" t="s">
        <v>36</v>
      </c>
      <c r="B4063" t="s">
        <v>40</v>
      </c>
      <c r="C4063" s="37">
        <v>1516</v>
      </c>
      <c r="D4063" s="38">
        <v>2011</v>
      </c>
    </row>
    <row r="4064" spans="1:4" x14ac:dyDescent="0.25">
      <c r="A4064" t="s">
        <v>36</v>
      </c>
      <c r="B4064" t="s">
        <v>41</v>
      </c>
      <c r="C4064" s="37">
        <v>1333</v>
      </c>
      <c r="D4064" s="38">
        <v>2011</v>
      </c>
    </row>
    <row r="4065" spans="1:4" x14ac:dyDescent="0.25">
      <c r="A4065" t="s">
        <v>36</v>
      </c>
      <c r="B4065" t="s">
        <v>42</v>
      </c>
      <c r="C4065" s="37">
        <v>0</v>
      </c>
      <c r="D4065" s="38">
        <v>2011</v>
      </c>
    </row>
    <row r="4066" spans="1:4" x14ac:dyDescent="0.25">
      <c r="A4066" t="s">
        <v>36</v>
      </c>
      <c r="B4066" t="s">
        <v>43</v>
      </c>
      <c r="C4066" s="37">
        <v>1354</v>
      </c>
      <c r="D4066" s="38">
        <v>2011</v>
      </c>
    </row>
    <row r="4067" spans="1:4" x14ac:dyDescent="0.25">
      <c r="A4067" t="s">
        <v>36</v>
      </c>
      <c r="B4067" t="s">
        <v>44</v>
      </c>
      <c r="C4067" s="37">
        <v>258</v>
      </c>
      <c r="D4067" s="38">
        <v>2011</v>
      </c>
    </row>
    <row r="4068" spans="1:4" x14ac:dyDescent="0.25">
      <c r="A4068" t="s">
        <v>36</v>
      </c>
      <c r="B4068" t="s">
        <v>45</v>
      </c>
      <c r="C4068" s="37">
        <v>1691</v>
      </c>
      <c r="D4068" s="38">
        <v>2011</v>
      </c>
    </row>
    <row r="4069" spans="1:4" x14ac:dyDescent="0.25">
      <c r="A4069" t="s">
        <v>36</v>
      </c>
      <c r="B4069" t="s">
        <v>46</v>
      </c>
      <c r="C4069" s="37">
        <v>570</v>
      </c>
      <c r="D4069" s="38">
        <v>2011</v>
      </c>
    </row>
    <row r="4070" spans="1:4" x14ac:dyDescent="0.25">
      <c r="A4070" t="s">
        <v>36</v>
      </c>
      <c r="B4070" t="s">
        <v>47</v>
      </c>
      <c r="C4070" s="37">
        <v>86</v>
      </c>
      <c r="D4070" s="38">
        <v>2011</v>
      </c>
    </row>
    <row r="4071" spans="1:4" x14ac:dyDescent="0.25">
      <c r="A4071" t="s">
        <v>36</v>
      </c>
      <c r="B4071" t="s">
        <v>48</v>
      </c>
      <c r="C4071" s="37">
        <v>165</v>
      </c>
      <c r="D4071" s="38">
        <v>2011</v>
      </c>
    </row>
    <row r="4072" spans="1:4" x14ac:dyDescent="0.25">
      <c r="A4072" t="s">
        <v>36</v>
      </c>
      <c r="B4072" t="s">
        <v>49</v>
      </c>
      <c r="C4072" s="37">
        <v>588</v>
      </c>
      <c r="D4072" s="38">
        <v>2011</v>
      </c>
    </row>
    <row r="4073" spans="1:4" x14ac:dyDescent="0.25">
      <c r="A4073" t="s">
        <v>36</v>
      </c>
      <c r="B4073" t="s">
        <v>50</v>
      </c>
      <c r="C4073" s="37">
        <v>96</v>
      </c>
      <c r="D4073" s="38">
        <v>2011</v>
      </c>
    </row>
    <row r="4074" spans="1:4" x14ac:dyDescent="0.25">
      <c r="A4074" t="s">
        <v>36</v>
      </c>
      <c r="B4074" t="s">
        <v>51</v>
      </c>
      <c r="C4074" s="37">
        <v>7249</v>
      </c>
      <c r="D4074" s="38">
        <v>2011</v>
      </c>
    </row>
    <row r="4075" spans="1:4" x14ac:dyDescent="0.25">
      <c r="A4075" t="s">
        <v>36</v>
      </c>
      <c r="B4075" t="s">
        <v>52</v>
      </c>
      <c r="C4075" s="37">
        <v>3365</v>
      </c>
      <c r="D4075" s="38">
        <v>2011</v>
      </c>
    </row>
    <row r="4076" spans="1:4" x14ac:dyDescent="0.25">
      <c r="A4076" t="s">
        <v>36</v>
      </c>
      <c r="B4076" t="s">
        <v>53</v>
      </c>
      <c r="C4076" s="37">
        <v>0</v>
      </c>
      <c r="D4076" s="38">
        <v>2011</v>
      </c>
    </row>
    <row r="4077" spans="1:4" x14ac:dyDescent="0.25">
      <c r="A4077" t="s">
        <v>36</v>
      </c>
      <c r="B4077" t="s">
        <v>54</v>
      </c>
      <c r="C4077" s="37">
        <v>1740</v>
      </c>
      <c r="D4077" s="38">
        <v>2011</v>
      </c>
    </row>
    <row r="4078" spans="1:4" x14ac:dyDescent="0.25">
      <c r="A4078" t="s">
        <v>36</v>
      </c>
      <c r="B4078" t="s">
        <v>55</v>
      </c>
      <c r="C4078" s="37">
        <v>4680</v>
      </c>
      <c r="D4078" s="38">
        <v>2011</v>
      </c>
    </row>
    <row r="4079" spans="1:4" x14ac:dyDescent="0.25">
      <c r="A4079" t="s">
        <v>36</v>
      </c>
      <c r="B4079" t="s">
        <v>56</v>
      </c>
      <c r="C4079" s="37">
        <v>0</v>
      </c>
      <c r="D4079" s="38">
        <v>2011</v>
      </c>
    </row>
    <row r="4080" spans="1:4" x14ac:dyDescent="0.25">
      <c r="A4080" t="s">
        <v>36</v>
      </c>
      <c r="B4080" t="s">
        <v>57</v>
      </c>
      <c r="C4080" s="37">
        <v>2672</v>
      </c>
      <c r="D4080" s="38">
        <v>2011</v>
      </c>
    </row>
    <row r="4081" spans="1:4" x14ac:dyDescent="0.25">
      <c r="A4081" t="s">
        <v>36</v>
      </c>
      <c r="B4081" t="s">
        <v>58</v>
      </c>
      <c r="C4081" s="37">
        <v>933</v>
      </c>
      <c r="D4081" s="38">
        <v>2011</v>
      </c>
    </row>
    <row r="4082" spans="1:4" x14ac:dyDescent="0.25">
      <c r="A4082" t="s">
        <v>37</v>
      </c>
      <c r="B4082" t="s">
        <v>8</v>
      </c>
      <c r="C4082" s="37">
        <v>193</v>
      </c>
      <c r="D4082" s="38">
        <v>2011</v>
      </c>
    </row>
    <row r="4083" spans="1:4" x14ac:dyDescent="0.25">
      <c r="A4083" t="s">
        <v>37</v>
      </c>
      <c r="B4083" t="s">
        <v>9</v>
      </c>
      <c r="C4083" s="37">
        <v>0</v>
      </c>
      <c r="D4083" s="38">
        <v>2011</v>
      </c>
    </row>
    <row r="4084" spans="1:4" x14ac:dyDescent="0.25">
      <c r="A4084" t="s">
        <v>37</v>
      </c>
      <c r="B4084" t="s">
        <v>10</v>
      </c>
      <c r="C4084" s="37">
        <v>246</v>
      </c>
      <c r="D4084" s="38">
        <v>2011</v>
      </c>
    </row>
    <row r="4085" spans="1:4" x14ac:dyDescent="0.25">
      <c r="A4085" t="s">
        <v>37</v>
      </c>
      <c r="B4085" t="s">
        <v>11</v>
      </c>
      <c r="C4085" s="37">
        <v>22</v>
      </c>
      <c r="D4085" s="38">
        <v>2011</v>
      </c>
    </row>
    <row r="4086" spans="1:4" x14ac:dyDescent="0.25">
      <c r="A4086" t="s">
        <v>37</v>
      </c>
      <c r="B4086" t="s">
        <v>12</v>
      </c>
      <c r="C4086" s="37">
        <v>547</v>
      </c>
      <c r="D4086" s="38">
        <v>2011</v>
      </c>
    </row>
    <row r="4087" spans="1:4" x14ac:dyDescent="0.25">
      <c r="A4087" t="s">
        <v>37</v>
      </c>
      <c r="B4087" t="s">
        <v>13</v>
      </c>
      <c r="C4087" s="37">
        <v>403</v>
      </c>
      <c r="D4087" s="38">
        <v>2011</v>
      </c>
    </row>
    <row r="4088" spans="1:4" x14ac:dyDescent="0.25">
      <c r="A4088" t="s">
        <v>37</v>
      </c>
      <c r="B4088" t="s">
        <v>14</v>
      </c>
      <c r="C4088" s="37">
        <v>1617</v>
      </c>
      <c r="D4088" s="38">
        <v>2011</v>
      </c>
    </row>
    <row r="4089" spans="1:4" x14ac:dyDescent="0.25">
      <c r="A4089" t="s">
        <v>37</v>
      </c>
      <c r="B4089" t="s">
        <v>15</v>
      </c>
      <c r="C4089" s="37">
        <v>20</v>
      </c>
      <c r="D4089" s="38">
        <v>2011</v>
      </c>
    </row>
    <row r="4090" spans="1:4" x14ac:dyDescent="0.25">
      <c r="A4090" t="s">
        <v>37</v>
      </c>
      <c r="B4090" t="s">
        <v>16</v>
      </c>
      <c r="C4090" s="37">
        <v>68</v>
      </c>
      <c r="D4090" s="38">
        <v>2011</v>
      </c>
    </row>
    <row r="4091" spans="1:4" x14ac:dyDescent="0.25">
      <c r="A4091" t="s">
        <v>37</v>
      </c>
      <c r="B4091" t="s">
        <v>17</v>
      </c>
      <c r="C4091" s="37">
        <v>1970</v>
      </c>
      <c r="D4091" s="38">
        <v>2011</v>
      </c>
    </row>
    <row r="4092" spans="1:4" x14ac:dyDescent="0.25">
      <c r="A4092" t="s">
        <v>37</v>
      </c>
      <c r="B4092" t="s">
        <v>18</v>
      </c>
      <c r="C4092" s="37">
        <v>535</v>
      </c>
      <c r="D4092" s="38">
        <v>2011</v>
      </c>
    </row>
    <row r="4093" spans="1:4" x14ac:dyDescent="0.25">
      <c r="A4093" t="s">
        <v>37</v>
      </c>
      <c r="B4093" t="s">
        <v>19</v>
      </c>
      <c r="C4093" s="37">
        <v>0</v>
      </c>
      <c r="D4093" s="38">
        <v>2011</v>
      </c>
    </row>
    <row r="4094" spans="1:4" x14ac:dyDescent="0.25">
      <c r="A4094" t="s">
        <v>37</v>
      </c>
      <c r="B4094" t="s">
        <v>20</v>
      </c>
      <c r="C4094" s="37">
        <v>0</v>
      </c>
      <c r="D4094" s="38">
        <v>2011</v>
      </c>
    </row>
    <row r="4095" spans="1:4" x14ac:dyDescent="0.25">
      <c r="A4095" t="s">
        <v>37</v>
      </c>
      <c r="B4095" t="s">
        <v>21</v>
      </c>
      <c r="C4095" s="37">
        <v>478</v>
      </c>
      <c r="D4095" s="38">
        <v>2011</v>
      </c>
    </row>
    <row r="4096" spans="1:4" x14ac:dyDescent="0.25">
      <c r="A4096" t="s">
        <v>37</v>
      </c>
      <c r="B4096" t="s">
        <v>22</v>
      </c>
      <c r="C4096" s="37">
        <v>470</v>
      </c>
      <c r="D4096" s="38">
        <v>2011</v>
      </c>
    </row>
    <row r="4097" spans="1:4" x14ac:dyDescent="0.25">
      <c r="A4097" t="s">
        <v>37</v>
      </c>
      <c r="B4097" t="s">
        <v>23</v>
      </c>
      <c r="C4097" s="37">
        <v>47</v>
      </c>
      <c r="D4097" s="38">
        <v>2011</v>
      </c>
    </row>
    <row r="4098" spans="1:4" x14ac:dyDescent="0.25">
      <c r="A4098" t="s">
        <v>37</v>
      </c>
      <c r="B4098" t="s">
        <v>24</v>
      </c>
      <c r="C4098" s="37">
        <v>0</v>
      </c>
      <c r="D4098" s="38">
        <v>2011</v>
      </c>
    </row>
    <row r="4099" spans="1:4" x14ac:dyDescent="0.25">
      <c r="A4099" t="s">
        <v>37</v>
      </c>
      <c r="B4099" t="s">
        <v>25</v>
      </c>
      <c r="C4099" s="37">
        <v>0</v>
      </c>
      <c r="D4099" s="38">
        <v>2011</v>
      </c>
    </row>
    <row r="4100" spans="1:4" x14ac:dyDescent="0.25">
      <c r="A4100" t="s">
        <v>37</v>
      </c>
      <c r="B4100" t="s">
        <v>26</v>
      </c>
      <c r="C4100" s="37">
        <v>0</v>
      </c>
      <c r="D4100" s="38">
        <v>2011</v>
      </c>
    </row>
    <row r="4101" spans="1:4" x14ac:dyDescent="0.25">
      <c r="A4101" t="s">
        <v>37</v>
      </c>
      <c r="B4101" t="s">
        <v>27</v>
      </c>
      <c r="C4101" s="37">
        <v>3080</v>
      </c>
      <c r="D4101" s="38">
        <v>2011</v>
      </c>
    </row>
    <row r="4102" spans="1:4" x14ac:dyDescent="0.25">
      <c r="A4102" t="s">
        <v>37</v>
      </c>
      <c r="B4102" t="s">
        <v>28</v>
      </c>
      <c r="C4102" s="37">
        <v>222</v>
      </c>
      <c r="D4102" s="38">
        <v>2011</v>
      </c>
    </row>
    <row r="4103" spans="1:4" x14ac:dyDescent="0.25">
      <c r="A4103" t="s">
        <v>37</v>
      </c>
      <c r="B4103" t="s">
        <v>29</v>
      </c>
      <c r="C4103" s="37">
        <v>15526</v>
      </c>
      <c r="D4103" s="38">
        <v>2011</v>
      </c>
    </row>
    <row r="4104" spans="1:4" x14ac:dyDescent="0.25">
      <c r="A4104" t="s">
        <v>37</v>
      </c>
      <c r="B4104" t="s">
        <v>30</v>
      </c>
      <c r="C4104" s="37">
        <v>155</v>
      </c>
      <c r="D4104" s="38">
        <v>2011</v>
      </c>
    </row>
    <row r="4105" spans="1:4" x14ac:dyDescent="0.25">
      <c r="A4105" t="s">
        <v>37</v>
      </c>
      <c r="B4105" t="s">
        <v>31</v>
      </c>
      <c r="C4105" s="37">
        <v>104</v>
      </c>
      <c r="D4105" s="38">
        <v>2011</v>
      </c>
    </row>
    <row r="4106" spans="1:4" x14ac:dyDescent="0.25">
      <c r="A4106" t="s">
        <v>37</v>
      </c>
      <c r="B4106" t="s">
        <v>32</v>
      </c>
      <c r="C4106" s="37">
        <v>160</v>
      </c>
      <c r="D4106" s="38">
        <v>2011</v>
      </c>
    </row>
    <row r="4107" spans="1:4" x14ac:dyDescent="0.25">
      <c r="A4107" t="s">
        <v>37</v>
      </c>
      <c r="B4107" t="s">
        <v>33</v>
      </c>
      <c r="C4107" s="37">
        <v>153</v>
      </c>
      <c r="D4107" s="38">
        <v>2011</v>
      </c>
    </row>
    <row r="4108" spans="1:4" x14ac:dyDescent="0.25">
      <c r="A4108" t="s">
        <v>37</v>
      </c>
      <c r="B4108" t="s">
        <v>34</v>
      </c>
      <c r="C4108" s="37">
        <v>230</v>
      </c>
      <c r="D4108" s="38">
        <v>2011</v>
      </c>
    </row>
    <row r="4109" spans="1:4" x14ac:dyDescent="0.25">
      <c r="A4109" t="s">
        <v>37</v>
      </c>
      <c r="B4109" t="s">
        <v>35</v>
      </c>
      <c r="C4109" s="37">
        <v>33</v>
      </c>
      <c r="D4109" s="38">
        <v>2011</v>
      </c>
    </row>
    <row r="4110" spans="1:4" x14ac:dyDescent="0.25">
      <c r="A4110" t="s">
        <v>37</v>
      </c>
      <c r="B4110" t="s">
        <v>36</v>
      </c>
      <c r="C4110" s="37">
        <v>186</v>
      </c>
      <c r="D4110" s="38">
        <v>2011</v>
      </c>
    </row>
    <row r="4111" spans="1:4" x14ac:dyDescent="0.25">
      <c r="A4111" t="s">
        <v>37</v>
      </c>
      <c r="B4111" t="s">
        <v>37</v>
      </c>
      <c r="C4111" s="37" t="s">
        <v>60</v>
      </c>
      <c r="D4111" s="38">
        <v>2011</v>
      </c>
    </row>
    <row r="4112" spans="1:4" x14ac:dyDescent="0.25">
      <c r="A4112" t="s">
        <v>37</v>
      </c>
      <c r="B4112" t="s">
        <v>38</v>
      </c>
      <c r="C4112" s="37">
        <v>294</v>
      </c>
      <c r="D4112" s="38">
        <v>2011</v>
      </c>
    </row>
    <row r="4113" spans="1:4" x14ac:dyDescent="0.25">
      <c r="A4113" t="s">
        <v>37</v>
      </c>
      <c r="B4113" t="s">
        <v>39</v>
      </c>
      <c r="C4113" s="37">
        <v>186</v>
      </c>
      <c r="D4113" s="38">
        <v>2011</v>
      </c>
    </row>
    <row r="4114" spans="1:4" x14ac:dyDescent="0.25">
      <c r="A4114" t="s">
        <v>37</v>
      </c>
      <c r="B4114" t="s">
        <v>40</v>
      </c>
      <c r="C4114" s="37">
        <v>1471</v>
      </c>
      <c r="D4114" s="38">
        <v>2011</v>
      </c>
    </row>
    <row r="4115" spans="1:4" x14ac:dyDescent="0.25">
      <c r="A4115" t="s">
        <v>37</v>
      </c>
      <c r="B4115" t="s">
        <v>41</v>
      </c>
      <c r="C4115" s="37">
        <v>1297</v>
      </c>
      <c r="D4115" s="38">
        <v>2011</v>
      </c>
    </row>
    <row r="4116" spans="1:4" x14ac:dyDescent="0.25">
      <c r="A4116" t="s">
        <v>37</v>
      </c>
      <c r="B4116" t="s">
        <v>42</v>
      </c>
      <c r="C4116" s="37">
        <v>47</v>
      </c>
      <c r="D4116" s="38">
        <v>2011</v>
      </c>
    </row>
    <row r="4117" spans="1:4" x14ac:dyDescent="0.25">
      <c r="A4117" t="s">
        <v>37</v>
      </c>
      <c r="B4117" t="s">
        <v>43</v>
      </c>
      <c r="C4117" s="37">
        <v>248</v>
      </c>
      <c r="D4117" s="38">
        <v>2011</v>
      </c>
    </row>
    <row r="4118" spans="1:4" x14ac:dyDescent="0.25">
      <c r="A4118" t="s">
        <v>37</v>
      </c>
      <c r="B4118" t="s">
        <v>44</v>
      </c>
      <c r="C4118" s="37">
        <v>0</v>
      </c>
      <c r="D4118" s="38">
        <v>2011</v>
      </c>
    </row>
    <row r="4119" spans="1:4" x14ac:dyDescent="0.25">
      <c r="A4119" t="s">
        <v>37</v>
      </c>
      <c r="B4119" t="s">
        <v>45</v>
      </c>
      <c r="C4119" s="37">
        <v>198</v>
      </c>
      <c r="D4119" s="38">
        <v>2011</v>
      </c>
    </row>
    <row r="4120" spans="1:4" x14ac:dyDescent="0.25">
      <c r="A4120" t="s">
        <v>37</v>
      </c>
      <c r="B4120" t="s">
        <v>46</v>
      </c>
      <c r="C4120" s="37">
        <v>1015</v>
      </c>
      <c r="D4120" s="38">
        <v>2011</v>
      </c>
    </row>
    <row r="4121" spans="1:4" x14ac:dyDescent="0.25">
      <c r="A4121" t="s">
        <v>37</v>
      </c>
      <c r="B4121" t="s">
        <v>47</v>
      </c>
      <c r="C4121" s="37">
        <v>608</v>
      </c>
      <c r="D4121" s="38">
        <v>2011</v>
      </c>
    </row>
    <row r="4122" spans="1:4" x14ac:dyDescent="0.25">
      <c r="A4122" t="s">
        <v>37</v>
      </c>
      <c r="B4122" t="s">
        <v>48</v>
      </c>
      <c r="C4122" s="37">
        <v>588</v>
      </c>
      <c r="D4122" s="38">
        <v>2011</v>
      </c>
    </row>
    <row r="4123" spans="1:4" x14ac:dyDescent="0.25">
      <c r="A4123" t="s">
        <v>37</v>
      </c>
      <c r="B4123" t="s">
        <v>49</v>
      </c>
      <c r="C4123" s="37">
        <v>86</v>
      </c>
      <c r="D4123" s="38">
        <v>2011</v>
      </c>
    </row>
    <row r="4124" spans="1:4" x14ac:dyDescent="0.25">
      <c r="A4124" t="s">
        <v>37</v>
      </c>
      <c r="B4124" t="s">
        <v>50</v>
      </c>
      <c r="C4124" s="37">
        <v>126</v>
      </c>
      <c r="D4124" s="38">
        <v>2011</v>
      </c>
    </row>
    <row r="4125" spans="1:4" x14ac:dyDescent="0.25">
      <c r="A4125" t="s">
        <v>37</v>
      </c>
      <c r="B4125" t="s">
        <v>51</v>
      </c>
      <c r="C4125" s="37">
        <v>605</v>
      </c>
      <c r="D4125" s="38">
        <v>2011</v>
      </c>
    </row>
    <row r="4126" spans="1:4" x14ac:dyDescent="0.25">
      <c r="A4126" t="s">
        <v>37</v>
      </c>
      <c r="B4126" t="s">
        <v>52</v>
      </c>
      <c r="C4126" s="37">
        <v>158</v>
      </c>
      <c r="D4126" s="38">
        <v>2011</v>
      </c>
    </row>
    <row r="4127" spans="1:4" x14ac:dyDescent="0.25">
      <c r="A4127" t="s">
        <v>37</v>
      </c>
      <c r="B4127" t="s">
        <v>53</v>
      </c>
      <c r="C4127" s="37">
        <v>2138</v>
      </c>
      <c r="D4127" s="38">
        <v>2011</v>
      </c>
    </row>
    <row r="4128" spans="1:4" x14ac:dyDescent="0.25">
      <c r="A4128" t="s">
        <v>37</v>
      </c>
      <c r="B4128" t="s">
        <v>54</v>
      </c>
      <c r="C4128" s="37">
        <v>880</v>
      </c>
      <c r="D4128" s="38">
        <v>2011</v>
      </c>
    </row>
    <row r="4129" spans="1:4" x14ac:dyDescent="0.25">
      <c r="A4129" t="s">
        <v>37</v>
      </c>
      <c r="B4129" t="s">
        <v>55</v>
      </c>
      <c r="C4129" s="37">
        <v>428</v>
      </c>
      <c r="D4129" s="38">
        <v>2011</v>
      </c>
    </row>
    <row r="4130" spans="1:4" x14ac:dyDescent="0.25">
      <c r="A4130" t="s">
        <v>37</v>
      </c>
      <c r="B4130" t="s">
        <v>56</v>
      </c>
      <c r="C4130" s="37">
        <v>0</v>
      </c>
      <c r="D4130" s="38">
        <v>2011</v>
      </c>
    </row>
    <row r="4131" spans="1:4" x14ac:dyDescent="0.25">
      <c r="A4131" t="s">
        <v>37</v>
      </c>
      <c r="B4131" t="s">
        <v>57</v>
      </c>
      <c r="C4131" s="37">
        <v>0</v>
      </c>
      <c r="D4131" s="38">
        <v>2011</v>
      </c>
    </row>
    <row r="4132" spans="1:4" x14ac:dyDescent="0.25">
      <c r="A4132" t="s">
        <v>37</v>
      </c>
      <c r="B4132" t="s">
        <v>58</v>
      </c>
      <c r="C4132" s="37">
        <v>162</v>
      </c>
      <c r="D4132" s="38">
        <v>2011</v>
      </c>
    </row>
    <row r="4133" spans="1:4" x14ac:dyDescent="0.25">
      <c r="A4133" t="s">
        <v>38</v>
      </c>
      <c r="B4133" t="s">
        <v>8</v>
      </c>
      <c r="C4133" s="37">
        <v>189</v>
      </c>
      <c r="D4133" s="38">
        <v>2011</v>
      </c>
    </row>
    <row r="4134" spans="1:4" x14ac:dyDescent="0.25">
      <c r="A4134" t="s">
        <v>38</v>
      </c>
      <c r="B4134" t="s">
        <v>9</v>
      </c>
      <c r="C4134" s="37">
        <v>1198</v>
      </c>
      <c r="D4134" s="38">
        <v>2011</v>
      </c>
    </row>
    <row r="4135" spans="1:4" x14ac:dyDescent="0.25">
      <c r="A4135" t="s">
        <v>38</v>
      </c>
      <c r="B4135" t="s">
        <v>10</v>
      </c>
      <c r="C4135" s="37">
        <v>3784</v>
      </c>
      <c r="D4135" s="38">
        <v>2011</v>
      </c>
    </row>
    <row r="4136" spans="1:4" x14ac:dyDescent="0.25">
      <c r="A4136" t="s">
        <v>38</v>
      </c>
      <c r="B4136" t="s">
        <v>11</v>
      </c>
      <c r="C4136" s="37">
        <v>57</v>
      </c>
      <c r="D4136" s="38">
        <v>2011</v>
      </c>
    </row>
    <row r="4137" spans="1:4" x14ac:dyDescent="0.25">
      <c r="A4137" t="s">
        <v>38</v>
      </c>
      <c r="B4137" t="s">
        <v>12</v>
      </c>
      <c r="C4137" s="37">
        <v>5986</v>
      </c>
      <c r="D4137" s="38">
        <v>2011</v>
      </c>
    </row>
    <row r="4138" spans="1:4" x14ac:dyDescent="0.25">
      <c r="A4138" t="s">
        <v>38</v>
      </c>
      <c r="B4138" t="s">
        <v>13</v>
      </c>
      <c r="C4138" s="37">
        <v>2203</v>
      </c>
      <c r="D4138" s="38">
        <v>2011</v>
      </c>
    </row>
    <row r="4139" spans="1:4" x14ac:dyDescent="0.25">
      <c r="A4139" t="s">
        <v>38</v>
      </c>
      <c r="B4139" t="s">
        <v>14</v>
      </c>
      <c r="C4139" s="37">
        <v>1924</v>
      </c>
      <c r="D4139" s="38">
        <v>2011</v>
      </c>
    </row>
    <row r="4140" spans="1:4" x14ac:dyDescent="0.25">
      <c r="A4140" t="s">
        <v>38</v>
      </c>
      <c r="B4140" t="s">
        <v>15</v>
      </c>
      <c r="C4140" s="37">
        <v>2100</v>
      </c>
      <c r="D4140" s="38">
        <v>2011</v>
      </c>
    </row>
    <row r="4141" spans="1:4" x14ac:dyDescent="0.25">
      <c r="A4141" t="s">
        <v>38</v>
      </c>
      <c r="B4141" t="s">
        <v>16</v>
      </c>
      <c r="C4141" s="37">
        <v>781</v>
      </c>
      <c r="D4141" s="38">
        <v>2011</v>
      </c>
    </row>
    <row r="4142" spans="1:4" x14ac:dyDescent="0.25">
      <c r="A4142" t="s">
        <v>38</v>
      </c>
      <c r="B4142" t="s">
        <v>17</v>
      </c>
      <c r="C4142" s="37">
        <v>12907</v>
      </c>
      <c r="D4142" s="38">
        <v>2011</v>
      </c>
    </row>
    <row r="4143" spans="1:4" x14ac:dyDescent="0.25">
      <c r="A4143" t="s">
        <v>38</v>
      </c>
      <c r="B4143" t="s">
        <v>18</v>
      </c>
      <c r="C4143" s="37">
        <v>4268</v>
      </c>
      <c r="D4143" s="38">
        <v>2011</v>
      </c>
    </row>
    <row r="4144" spans="1:4" x14ac:dyDescent="0.25">
      <c r="A4144" t="s">
        <v>38</v>
      </c>
      <c r="B4144" t="s">
        <v>19</v>
      </c>
      <c r="C4144" s="37">
        <v>264</v>
      </c>
      <c r="D4144" s="38">
        <v>2011</v>
      </c>
    </row>
    <row r="4145" spans="1:4" x14ac:dyDescent="0.25">
      <c r="A4145" t="s">
        <v>38</v>
      </c>
      <c r="B4145" t="s">
        <v>20</v>
      </c>
      <c r="C4145" s="37">
        <v>256</v>
      </c>
      <c r="D4145" s="38">
        <v>2011</v>
      </c>
    </row>
    <row r="4146" spans="1:4" x14ac:dyDescent="0.25">
      <c r="A4146" t="s">
        <v>38</v>
      </c>
      <c r="B4146" t="s">
        <v>21</v>
      </c>
      <c r="C4146" s="37">
        <v>3690</v>
      </c>
      <c r="D4146" s="38">
        <v>2011</v>
      </c>
    </row>
    <row r="4147" spans="1:4" x14ac:dyDescent="0.25">
      <c r="A4147" t="s">
        <v>38</v>
      </c>
      <c r="B4147" t="s">
        <v>22</v>
      </c>
      <c r="C4147" s="37">
        <v>718</v>
      </c>
      <c r="D4147" s="38">
        <v>2011</v>
      </c>
    </row>
    <row r="4148" spans="1:4" x14ac:dyDescent="0.25">
      <c r="A4148" t="s">
        <v>38</v>
      </c>
      <c r="B4148" t="s">
        <v>23</v>
      </c>
      <c r="C4148" s="37">
        <v>332</v>
      </c>
      <c r="D4148" s="38">
        <v>2011</v>
      </c>
    </row>
    <row r="4149" spans="1:4" x14ac:dyDescent="0.25">
      <c r="A4149" t="s">
        <v>38</v>
      </c>
      <c r="B4149" t="s">
        <v>24</v>
      </c>
      <c r="C4149" s="37">
        <v>317</v>
      </c>
      <c r="D4149" s="38">
        <v>2011</v>
      </c>
    </row>
    <row r="4150" spans="1:4" x14ac:dyDescent="0.25">
      <c r="A4150" t="s">
        <v>38</v>
      </c>
      <c r="B4150" t="s">
        <v>25</v>
      </c>
      <c r="C4150" s="37">
        <v>102</v>
      </c>
      <c r="D4150" s="38">
        <v>2011</v>
      </c>
    </row>
    <row r="4151" spans="1:4" x14ac:dyDescent="0.25">
      <c r="A4151" t="s">
        <v>38</v>
      </c>
      <c r="B4151" t="s">
        <v>26</v>
      </c>
      <c r="C4151" s="37">
        <v>871</v>
      </c>
      <c r="D4151" s="38">
        <v>2011</v>
      </c>
    </row>
    <row r="4152" spans="1:4" x14ac:dyDescent="0.25">
      <c r="A4152" t="s">
        <v>38</v>
      </c>
      <c r="B4152" t="s">
        <v>27</v>
      </c>
      <c r="C4152" s="37">
        <v>624</v>
      </c>
      <c r="D4152" s="38">
        <v>2011</v>
      </c>
    </row>
    <row r="4153" spans="1:4" x14ac:dyDescent="0.25">
      <c r="A4153" t="s">
        <v>38</v>
      </c>
      <c r="B4153" t="s">
        <v>28</v>
      </c>
      <c r="C4153" s="37">
        <v>5335</v>
      </c>
      <c r="D4153" s="38">
        <v>2011</v>
      </c>
    </row>
    <row r="4154" spans="1:4" x14ac:dyDescent="0.25">
      <c r="A4154" t="s">
        <v>38</v>
      </c>
      <c r="B4154" t="s">
        <v>29</v>
      </c>
      <c r="C4154" s="37">
        <v>4675</v>
      </c>
      <c r="D4154" s="38">
        <v>2011</v>
      </c>
    </row>
    <row r="4155" spans="1:4" x14ac:dyDescent="0.25">
      <c r="A4155" t="s">
        <v>38</v>
      </c>
      <c r="B4155" t="s">
        <v>30</v>
      </c>
      <c r="C4155" s="37">
        <v>1889</v>
      </c>
      <c r="D4155" s="38">
        <v>2011</v>
      </c>
    </row>
    <row r="4156" spans="1:4" x14ac:dyDescent="0.25">
      <c r="A4156" t="s">
        <v>38</v>
      </c>
      <c r="B4156" t="s">
        <v>31</v>
      </c>
      <c r="C4156" s="37">
        <v>1261</v>
      </c>
      <c r="D4156" s="38">
        <v>2011</v>
      </c>
    </row>
    <row r="4157" spans="1:4" x14ac:dyDescent="0.25">
      <c r="A4157" t="s">
        <v>38</v>
      </c>
      <c r="B4157" t="s">
        <v>32</v>
      </c>
      <c r="C4157" s="37">
        <v>510</v>
      </c>
      <c r="D4157" s="38">
        <v>2011</v>
      </c>
    </row>
    <row r="4158" spans="1:4" x14ac:dyDescent="0.25">
      <c r="A4158" t="s">
        <v>38</v>
      </c>
      <c r="B4158" t="s">
        <v>33</v>
      </c>
      <c r="C4158" s="37">
        <v>583</v>
      </c>
      <c r="D4158" s="38">
        <v>2011</v>
      </c>
    </row>
    <row r="4159" spans="1:4" x14ac:dyDescent="0.25">
      <c r="A4159" t="s">
        <v>38</v>
      </c>
      <c r="B4159" t="s">
        <v>34</v>
      </c>
      <c r="C4159" s="37">
        <v>49</v>
      </c>
      <c r="D4159" s="38">
        <v>2011</v>
      </c>
    </row>
    <row r="4160" spans="1:4" x14ac:dyDescent="0.25">
      <c r="A4160" t="s">
        <v>38</v>
      </c>
      <c r="B4160" t="s">
        <v>35</v>
      </c>
      <c r="C4160" s="37">
        <v>312</v>
      </c>
      <c r="D4160" s="38">
        <v>2011</v>
      </c>
    </row>
    <row r="4161" spans="1:4" x14ac:dyDescent="0.25">
      <c r="A4161" t="s">
        <v>38</v>
      </c>
      <c r="B4161" t="s">
        <v>36</v>
      </c>
      <c r="C4161" s="37">
        <v>899</v>
      </c>
      <c r="D4161" s="38">
        <v>2011</v>
      </c>
    </row>
    <row r="4162" spans="1:4" x14ac:dyDescent="0.25">
      <c r="A4162" t="s">
        <v>38</v>
      </c>
      <c r="B4162" t="s">
        <v>37</v>
      </c>
      <c r="C4162" s="37">
        <v>499</v>
      </c>
      <c r="D4162" s="38">
        <v>2011</v>
      </c>
    </row>
    <row r="4163" spans="1:4" x14ac:dyDescent="0.25">
      <c r="A4163" t="s">
        <v>38</v>
      </c>
      <c r="B4163" t="s">
        <v>38</v>
      </c>
      <c r="C4163" s="37" t="s">
        <v>60</v>
      </c>
      <c r="D4163" s="38">
        <v>2011</v>
      </c>
    </row>
    <row r="4164" spans="1:4" x14ac:dyDescent="0.25">
      <c r="A4164" t="s">
        <v>38</v>
      </c>
      <c r="B4164" t="s">
        <v>39</v>
      </c>
      <c r="C4164" s="37">
        <v>355</v>
      </c>
      <c r="D4164" s="38">
        <v>2011</v>
      </c>
    </row>
    <row r="4165" spans="1:4" x14ac:dyDescent="0.25">
      <c r="A4165" t="s">
        <v>38</v>
      </c>
      <c r="B4165" t="s">
        <v>40</v>
      </c>
      <c r="C4165" s="37">
        <v>40815</v>
      </c>
      <c r="D4165" s="38">
        <v>2011</v>
      </c>
    </row>
    <row r="4166" spans="1:4" x14ac:dyDescent="0.25">
      <c r="A4166" t="s">
        <v>38</v>
      </c>
      <c r="B4166" t="s">
        <v>41</v>
      </c>
      <c r="C4166" s="37">
        <v>2482</v>
      </c>
      <c r="D4166" s="38">
        <v>2011</v>
      </c>
    </row>
    <row r="4167" spans="1:4" x14ac:dyDescent="0.25">
      <c r="A4167" t="s">
        <v>38</v>
      </c>
      <c r="B4167" t="s">
        <v>42</v>
      </c>
      <c r="C4167" s="37">
        <v>61</v>
      </c>
      <c r="D4167" s="38">
        <v>2011</v>
      </c>
    </row>
    <row r="4168" spans="1:4" x14ac:dyDescent="0.25">
      <c r="A4168" t="s">
        <v>38</v>
      </c>
      <c r="B4168" t="s">
        <v>43</v>
      </c>
      <c r="C4168" s="37">
        <v>1121</v>
      </c>
      <c r="D4168" s="38">
        <v>2011</v>
      </c>
    </row>
    <row r="4169" spans="1:4" x14ac:dyDescent="0.25">
      <c r="A4169" t="s">
        <v>38</v>
      </c>
      <c r="B4169" t="s">
        <v>44</v>
      </c>
      <c r="C4169" s="37">
        <v>773</v>
      </c>
      <c r="D4169" s="38">
        <v>2011</v>
      </c>
    </row>
    <row r="4170" spans="1:4" x14ac:dyDescent="0.25">
      <c r="A4170" t="s">
        <v>38</v>
      </c>
      <c r="B4170" t="s">
        <v>45</v>
      </c>
      <c r="C4170" s="37">
        <v>360</v>
      </c>
      <c r="D4170" s="38">
        <v>2011</v>
      </c>
    </row>
    <row r="4171" spans="1:4" x14ac:dyDescent="0.25">
      <c r="A4171" t="s">
        <v>38</v>
      </c>
      <c r="B4171" t="s">
        <v>46</v>
      </c>
      <c r="C4171" s="37">
        <v>19733</v>
      </c>
      <c r="D4171" s="38">
        <v>2011</v>
      </c>
    </row>
    <row r="4172" spans="1:4" x14ac:dyDescent="0.25">
      <c r="A4172" t="s">
        <v>38</v>
      </c>
      <c r="B4172" t="s">
        <v>47</v>
      </c>
      <c r="C4172" s="37">
        <v>463</v>
      </c>
      <c r="D4172" s="38">
        <v>2011</v>
      </c>
    </row>
    <row r="4173" spans="1:4" x14ac:dyDescent="0.25">
      <c r="A4173" t="s">
        <v>38</v>
      </c>
      <c r="B4173" t="s">
        <v>48</v>
      </c>
      <c r="C4173" s="37">
        <v>1586</v>
      </c>
      <c r="D4173" s="38">
        <v>2011</v>
      </c>
    </row>
    <row r="4174" spans="1:4" x14ac:dyDescent="0.25">
      <c r="A4174" t="s">
        <v>38</v>
      </c>
      <c r="B4174" t="s">
        <v>49</v>
      </c>
      <c r="C4174" s="37">
        <v>0</v>
      </c>
      <c r="D4174" s="38">
        <v>2011</v>
      </c>
    </row>
    <row r="4175" spans="1:4" x14ac:dyDescent="0.25">
      <c r="A4175" t="s">
        <v>38</v>
      </c>
      <c r="B4175" t="s">
        <v>50</v>
      </c>
      <c r="C4175" s="37">
        <v>1412</v>
      </c>
      <c r="D4175" s="38">
        <v>2011</v>
      </c>
    </row>
    <row r="4176" spans="1:4" x14ac:dyDescent="0.25">
      <c r="A4176" t="s">
        <v>38</v>
      </c>
      <c r="B4176" t="s">
        <v>51</v>
      </c>
      <c r="C4176" s="37">
        <v>3801</v>
      </c>
      <c r="D4176" s="38">
        <v>2011</v>
      </c>
    </row>
    <row r="4177" spans="1:4" x14ac:dyDescent="0.25">
      <c r="A4177" t="s">
        <v>38</v>
      </c>
      <c r="B4177" t="s">
        <v>52</v>
      </c>
      <c r="C4177" s="37">
        <v>256</v>
      </c>
      <c r="D4177" s="38">
        <v>2011</v>
      </c>
    </row>
    <row r="4178" spans="1:4" x14ac:dyDescent="0.25">
      <c r="A4178" t="s">
        <v>38</v>
      </c>
      <c r="B4178" t="s">
        <v>53</v>
      </c>
      <c r="C4178" s="37">
        <v>0</v>
      </c>
      <c r="D4178" s="38">
        <v>2011</v>
      </c>
    </row>
    <row r="4179" spans="1:4" x14ac:dyDescent="0.25">
      <c r="A4179" t="s">
        <v>38</v>
      </c>
      <c r="B4179" t="s">
        <v>54</v>
      </c>
      <c r="C4179" s="37">
        <v>4458</v>
      </c>
      <c r="D4179" s="38">
        <v>2011</v>
      </c>
    </row>
    <row r="4180" spans="1:4" x14ac:dyDescent="0.25">
      <c r="A4180" t="s">
        <v>38</v>
      </c>
      <c r="B4180" t="s">
        <v>55</v>
      </c>
      <c r="C4180" s="37">
        <v>2454</v>
      </c>
      <c r="D4180" s="38">
        <v>2011</v>
      </c>
    </row>
    <row r="4181" spans="1:4" x14ac:dyDescent="0.25">
      <c r="A4181" t="s">
        <v>38</v>
      </c>
      <c r="B4181" t="s">
        <v>56</v>
      </c>
      <c r="C4181" s="37">
        <v>1252</v>
      </c>
      <c r="D4181" s="38">
        <v>2011</v>
      </c>
    </row>
    <row r="4182" spans="1:4" x14ac:dyDescent="0.25">
      <c r="A4182" t="s">
        <v>38</v>
      </c>
      <c r="B4182" t="s">
        <v>57</v>
      </c>
      <c r="C4182" s="37">
        <v>214</v>
      </c>
      <c r="D4182" s="38">
        <v>2011</v>
      </c>
    </row>
    <row r="4183" spans="1:4" x14ac:dyDescent="0.25">
      <c r="A4183" t="s">
        <v>38</v>
      </c>
      <c r="B4183" t="s">
        <v>58</v>
      </c>
      <c r="C4183" s="37">
        <v>15</v>
      </c>
      <c r="D4183" s="38">
        <v>2011</v>
      </c>
    </row>
    <row r="4184" spans="1:4" x14ac:dyDescent="0.25">
      <c r="A4184" t="s">
        <v>39</v>
      </c>
      <c r="B4184" t="s">
        <v>8</v>
      </c>
      <c r="C4184" s="37">
        <v>410</v>
      </c>
      <c r="D4184" s="38">
        <v>2011</v>
      </c>
    </row>
    <row r="4185" spans="1:4" x14ac:dyDescent="0.25">
      <c r="A4185" t="s">
        <v>39</v>
      </c>
      <c r="B4185" t="s">
        <v>9</v>
      </c>
      <c r="C4185" s="37">
        <v>416</v>
      </c>
      <c r="D4185" s="38">
        <v>2011</v>
      </c>
    </row>
    <row r="4186" spans="1:4" x14ac:dyDescent="0.25">
      <c r="A4186" t="s">
        <v>39</v>
      </c>
      <c r="B4186" t="s">
        <v>10</v>
      </c>
      <c r="C4186" s="37">
        <v>7444</v>
      </c>
      <c r="D4186" s="38">
        <v>2011</v>
      </c>
    </row>
    <row r="4187" spans="1:4" x14ac:dyDescent="0.25">
      <c r="A4187" t="s">
        <v>39</v>
      </c>
      <c r="B4187" t="s">
        <v>11</v>
      </c>
      <c r="C4187" s="37">
        <v>682</v>
      </c>
      <c r="D4187" s="38">
        <v>2011</v>
      </c>
    </row>
    <row r="4188" spans="1:4" x14ac:dyDescent="0.25">
      <c r="A4188" t="s">
        <v>39</v>
      </c>
      <c r="B4188" t="s">
        <v>12</v>
      </c>
      <c r="C4188" s="37">
        <v>7066</v>
      </c>
      <c r="D4188" s="38">
        <v>2011</v>
      </c>
    </row>
    <row r="4189" spans="1:4" x14ac:dyDescent="0.25">
      <c r="A4189" t="s">
        <v>39</v>
      </c>
      <c r="B4189" t="s">
        <v>13</v>
      </c>
      <c r="C4189" s="37">
        <v>5525</v>
      </c>
      <c r="D4189" s="38">
        <v>2011</v>
      </c>
    </row>
    <row r="4190" spans="1:4" x14ac:dyDescent="0.25">
      <c r="A4190" t="s">
        <v>39</v>
      </c>
      <c r="B4190" t="s">
        <v>14</v>
      </c>
      <c r="C4190" s="37">
        <v>0</v>
      </c>
      <c r="D4190" s="38">
        <v>2011</v>
      </c>
    </row>
    <row r="4191" spans="1:4" x14ac:dyDescent="0.25">
      <c r="A4191" t="s">
        <v>39</v>
      </c>
      <c r="B4191" t="s">
        <v>15</v>
      </c>
      <c r="C4191" s="37">
        <v>0</v>
      </c>
      <c r="D4191" s="38">
        <v>2011</v>
      </c>
    </row>
    <row r="4192" spans="1:4" x14ac:dyDescent="0.25">
      <c r="A4192" t="s">
        <v>39</v>
      </c>
      <c r="B4192" t="s">
        <v>16</v>
      </c>
      <c r="C4192" s="37">
        <v>212</v>
      </c>
      <c r="D4192" s="38">
        <v>2011</v>
      </c>
    </row>
    <row r="4193" spans="1:4" x14ac:dyDescent="0.25">
      <c r="A4193" t="s">
        <v>39</v>
      </c>
      <c r="B4193" t="s">
        <v>17</v>
      </c>
      <c r="C4193" s="37">
        <v>2806</v>
      </c>
      <c r="D4193" s="38">
        <v>2011</v>
      </c>
    </row>
    <row r="4194" spans="1:4" x14ac:dyDescent="0.25">
      <c r="A4194" t="s">
        <v>39</v>
      </c>
      <c r="B4194" t="s">
        <v>18</v>
      </c>
      <c r="C4194" s="37">
        <v>676</v>
      </c>
      <c r="D4194" s="38">
        <v>2011</v>
      </c>
    </row>
    <row r="4195" spans="1:4" x14ac:dyDescent="0.25">
      <c r="A4195" t="s">
        <v>39</v>
      </c>
      <c r="B4195" t="s">
        <v>19</v>
      </c>
      <c r="C4195" s="37">
        <v>81</v>
      </c>
      <c r="D4195" s="38">
        <v>2011</v>
      </c>
    </row>
    <row r="4196" spans="1:4" x14ac:dyDescent="0.25">
      <c r="A4196" t="s">
        <v>39</v>
      </c>
      <c r="B4196" t="s">
        <v>20</v>
      </c>
      <c r="C4196" s="37">
        <v>355</v>
      </c>
      <c r="D4196" s="38">
        <v>2011</v>
      </c>
    </row>
    <row r="4197" spans="1:4" x14ac:dyDescent="0.25">
      <c r="A4197" t="s">
        <v>39</v>
      </c>
      <c r="B4197" t="s">
        <v>21</v>
      </c>
      <c r="C4197" s="37">
        <v>466</v>
      </c>
      <c r="D4197" s="38">
        <v>2011</v>
      </c>
    </row>
    <row r="4198" spans="1:4" x14ac:dyDescent="0.25">
      <c r="A4198" t="s">
        <v>39</v>
      </c>
      <c r="B4198" t="s">
        <v>22</v>
      </c>
      <c r="C4198" s="37">
        <v>2030</v>
      </c>
      <c r="D4198" s="38">
        <v>2011</v>
      </c>
    </row>
    <row r="4199" spans="1:4" x14ac:dyDescent="0.25">
      <c r="A4199" t="s">
        <v>39</v>
      </c>
      <c r="B4199" t="s">
        <v>23</v>
      </c>
      <c r="C4199" s="37">
        <v>0</v>
      </c>
      <c r="D4199" s="38">
        <v>2011</v>
      </c>
    </row>
    <row r="4200" spans="1:4" x14ac:dyDescent="0.25">
      <c r="A4200" t="s">
        <v>39</v>
      </c>
      <c r="B4200" t="s">
        <v>24</v>
      </c>
      <c r="C4200" s="37">
        <v>1333</v>
      </c>
      <c r="D4200" s="38">
        <v>2011</v>
      </c>
    </row>
    <row r="4201" spans="1:4" x14ac:dyDescent="0.25">
      <c r="A4201" t="s">
        <v>39</v>
      </c>
      <c r="B4201" t="s">
        <v>25</v>
      </c>
      <c r="C4201" s="37">
        <v>87</v>
      </c>
      <c r="D4201" s="38">
        <v>2011</v>
      </c>
    </row>
    <row r="4202" spans="1:4" x14ac:dyDescent="0.25">
      <c r="A4202" t="s">
        <v>39</v>
      </c>
      <c r="B4202" t="s">
        <v>26</v>
      </c>
      <c r="C4202" s="37">
        <v>184</v>
      </c>
      <c r="D4202" s="38">
        <v>2011</v>
      </c>
    </row>
    <row r="4203" spans="1:4" x14ac:dyDescent="0.25">
      <c r="A4203" t="s">
        <v>39</v>
      </c>
      <c r="B4203" t="s">
        <v>27</v>
      </c>
      <c r="C4203" s="37">
        <v>510</v>
      </c>
      <c r="D4203" s="38">
        <v>2011</v>
      </c>
    </row>
    <row r="4204" spans="1:4" x14ac:dyDescent="0.25">
      <c r="A4204" t="s">
        <v>39</v>
      </c>
      <c r="B4204" t="s">
        <v>28</v>
      </c>
      <c r="C4204" s="37">
        <v>2277</v>
      </c>
      <c r="D4204" s="38">
        <v>2011</v>
      </c>
    </row>
    <row r="4205" spans="1:4" x14ac:dyDescent="0.25">
      <c r="A4205" t="s">
        <v>39</v>
      </c>
      <c r="B4205" t="s">
        <v>29</v>
      </c>
      <c r="C4205" s="37">
        <v>252</v>
      </c>
      <c r="D4205" s="38">
        <v>2011</v>
      </c>
    </row>
    <row r="4206" spans="1:4" x14ac:dyDescent="0.25">
      <c r="A4206" t="s">
        <v>39</v>
      </c>
      <c r="B4206" t="s">
        <v>30</v>
      </c>
      <c r="C4206" s="37">
        <v>908</v>
      </c>
      <c r="D4206" s="38">
        <v>2011</v>
      </c>
    </row>
    <row r="4207" spans="1:4" x14ac:dyDescent="0.25">
      <c r="A4207" t="s">
        <v>39</v>
      </c>
      <c r="B4207" t="s">
        <v>31</v>
      </c>
      <c r="C4207" s="37">
        <v>438</v>
      </c>
      <c r="D4207" s="38">
        <v>2011</v>
      </c>
    </row>
    <row r="4208" spans="1:4" x14ac:dyDescent="0.25">
      <c r="A4208" t="s">
        <v>39</v>
      </c>
      <c r="B4208" t="s">
        <v>32</v>
      </c>
      <c r="C4208" s="37">
        <v>556</v>
      </c>
      <c r="D4208" s="38">
        <v>2011</v>
      </c>
    </row>
    <row r="4209" spans="1:4" x14ac:dyDescent="0.25">
      <c r="A4209" t="s">
        <v>39</v>
      </c>
      <c r="B4209" t="s">
        <v>33</v>
      </c>
      <c r="C4209" s="37">
        <v>1183</v>
      </c>
      <c r="D4209" s="38">
        <v>2011</v>
      </c>
    </row>
    <row r="4210" spans="1:4" x14ac:dyDescent="0.25">
      <c r="A4210" t="s">
        <v>39</v>
      </c>
      <c r="B4210" t="s">
        <v>34</v>
      </c>
      <c r="C4210" s="37">
        <v>544</v>
      </c>
      <c r="D4210" s="38">
        <v>2011</v>
      </c>
    </row>
    <row r="4211" spans="1:4" x14ac:dyDescent="0.25">
      <c r="A4211" t="s">
        <v>39</v>
      </c>
      <c r="B4211" t="s">
        <v>35</v>
      </c>
      <c r="C4211" s="37">
        <v>353</v>
      </c>
      <c r="D4211" s="38">
        <v>2011</v>
      </c>
    </row>
    <row r="4212" spans="1:4" x14ac:dyDescent="0.25">
      <c r="A4212" t="s">
        <v>39</v>
      </c>
      <c r="B4212" t="s">
        <v>36</v>
      </c>
      <c r="C4212" s="37">
        <v>2099</v>
      </c>
      <c r="D4212" s="38">
        <v>2011</v>
      </c>
    </row>
    <row r="4213" spans="1:4" x14ac:dyDescent="0.25">
      <c r="A4213" t="s">
        <v>39</v>
      </c>
      <c r="B4213" t="s">
        <v>37</v>
      </c>
      <c r="C4213" s="37">
        <v>114</v>
      </c>
      <c r="D4213" s="38">
        <v>2011</v>
      </c>
    </row>
    <row r="4214" spans="1:4" x14ac:dyDescent="0.25">
      <c r="A4214" t="s">
        <v>39</v>
      </c>
      <c r="B4214" t="s">
        <v>38</v>
      </c>
      <c r="C4214" s="37">
        <v>245</v>
      </c>
      <c r="D4214" s="38">
        <v>2011</v>
      </c>
    </row>
    <row r="4215" spans="1:4" x14ac:dyDescent="0.25">
      <c r="A4215" t="s">
        <v>39</v>
      </c>
      <c r="B4215" t="s">
        <v>39</v>
      </c>
      <c r="C4215" s="37" t="s">
        <v>60</v>
      </c>
      <c r="D4215" s="38">
        <v>2011</v>
      </c>
    </row>
    <row r="4216" spans="1:4" x14ac:dyDescent="0.25">
      <c r="A4216" t="s">
        <v>39</v>
      </c>
      <c r="B4216" t="s">
        <v>40</v>
      </c>
      <c r="C4216" s="37">
        <v>1445</v>
      </c>
      <c r="D4216" s="38">
        <v>2011</v>
      </c>
    </row>
    <row r="4217" spans="1:4" x14ac:dyDescent="0.25">
      <c r="A4217" t="s">
        <v>39</v>
      </c>
      <c r="B4217" t="s">
        <v>41</v>
      </c>
      <c r="C4217" s="37">
        <v>522</v>
      </c>
      <c r="D4217" s="38">
        <v>2011</v>
      </c>
    </row>
    <row r="4218" spans="1:4" x14ac:dyDescent="0.25">
      <c r="A4218" t="s">
        <v>39</v>
      </c>
      <c r="B4218" t="s">
        <v>42</v>
      </c>
      <c r="C4218" s="37">
        <v>264</v>
      </c>
      <c r="D4218" s="38">
        <v>2011</v>
      </c>
    </row>
    <row r="4219" spans="1:4" x14ac:dyDescent="0.25">
      <c r="A4219" t="s">
        <v>39</v>
      </c>
      <c r="B4219" t="s">
        <v>43</v>
      </c>
      <c r="C4219" s="37">
        <v>1742</v>
      </c>
      <c r="D4219" s="38">
        <v>2011</v>
      </c>
    </row>
    <row r="4220" spans="1:4" x14ac:dyDescent="0.25">
      <c r="A4220" t="s">
        <v>39</v>
      </c>
      <c r="B4220" t="s">
        <v>44</v>
      </c>
      <c r="C4220" s="37">
        <v>234</v>
      </c>
      <c r="D4220" s="38">
        <v>2011</v>
      </c>
    </row>
    <row r="4221" spans="1:4" x14ac:dyDescent="0.25">
      <c r="A4221" t="s">
        <v>39</v>
      </c>
      <c r="B4221" t="s">
        <v>45</v>
      </c>
      <c r="C4221" s="37">
        <v>916</v>
      </c>
      <c r="D4221" s="38">
        <v>2011</v>
      </c>
    </row>
    <row r="4222" spans="1:4" x14ac:dyDescent="0.25">
      <c r="A4222" t="s">
        <v>39</v>
      </c>
      <c r="B4222" t="s">
        <v>46</v>
      </c>
      <c r="C4222" s="37">
        <v>492</v>
      </c>
      <c r="D4222" s="38">
        <v>2011</v>
      </c>
    </row>
    <row r="4223" spans="1:4" x14ac:dyDescent="0.25">
      <c r="A4223" t="s">
        <v>39</v>
      </c>
      <c r="B4223" t="s">
        <v>47</v>
      </c>
      <c r="C4223" s="37">
        <v>0</v>
      </c>
      <c r="D4223" s="38">
        <v>2011</v>
      </c>
    </row>
    <row r="4224" spans="1:4" x14ac:dyDescent="0.25">
      <c r="A4224" t="s">
        <v>39</v>
      </c>
      <c r="B4224" t="s">
        <v>48</v>
      </c>
      <c r="C4224" s="37">
        <v>145</v>
      </c>
      <c r="D4224" s="38">
        <v>2011</v>
      </c>
    </row>
    <row r="4225" spans="1:4" x14ac:dyDescent="0.25">
      <c r="A4225" t="s">
        <v>39</v>
      </c>
      <c r="B4225" t="s">
        <v>49</v>
      </c>
      <c r="C4225" s="37">
        <v>240</v>
      </c>
      <c r="D4225" s="38">
        <v>2011</v>
      </c>
    </row>
    <row r="4226" spans="1:4" x14ac:dyDescent="0.25">
      <c r="A4226" t="s">
        <v>39</v>
      </c>
      <c r="B4226" t="s">
        <v>50</v>
      </c>
      <c r="C4226" s="37">
        <v>899</v>
      </c>
      <c r="D4226" s="38">
        <v>2011</v>
      </c>
    </row>
    <row r="4227" spans="1:4" x14ac:dyDescent="0.25">
      <c r="A4227" t="s">
        <v>39</v>
      </c>
      <c r="B4227" t="s">
        <v>51</v>
      </c>
      <c r="C4227" s="37">
        <v>13633</v>
      </c>
      <c r="D4227" s="38">
        <v>2011</v>
      </c>
    </row>
    <row r="4228" spans="1:4" x14ac:dyDescent="0.25">
      <c r="A4228" t="s">
        <v>39</v>
      </c>
      <c r="B4228" t="s">
        <v>52</v>
      </c>
      <c r="C4228" s="37">
        <v>303</v>
      </c>
      <c r="D4228" s="38">
        <v>2011</v>
      </c>
    </row>
    <row r="4229" spans="1:4" x14ac:dyDescent="0.25">
      <c r="A4229" t="s">
        <v>39</v>
      </c>
      <c r="B4229" t="s">
        <v>53</v>
      </c>
      <c r="C4229" s="37">
        <v>71</v>
      </c>
      <c r="D4229" s="38">
        <v>2011</v>
      </c>
    </row>
    <row r="4230" spans="1:4" x14ac:dyDescent="0.25">
      <c r="A4230" t="s">
        <v>39</v>
      </c>
      <c r="B4230" t="s">
        <v>54</v>
      </c>
      <c r="C4230" s="37">
        <v>425</v>
      </c>
      <c r="D4230" s="38">
        <v>2011</v>
      </c>
    </row>
    <row r="4231" spans="1:4" x14ac:dyDescent="0.25">
      <c r="A4231" t="s">
        <v>39</v>
      </c>
      <c r="B4231" t="s">
        <v>55</v>
      </c>
      <c r="C4231" s="37">
        <v>924</v>
      </c>
      <c r="D4231" s="38">
        <v>2011</v>
      </c>
    </row>
    <row r="4232" spans="1:4" x14ac:dyDescent="0.25">
      <c r="A4232" t="s">
        <v>39</v>
      </c>
      <c r="B4232" t="s">
        <v>56</v>
      </c>
      <c r="C4232" s="37">
        <v>0</v>
      </c>
      <c r="D4232" s="38">
        <v>2011</v>
      </c>
    </row>
    <row r="4233" spans="1:4" x14ac:dyDescent="0.25">
      <c r="A4233" t="s">
        <v>39</v>
      </c>
      <c r="B4233" t="s">
        <v>57</v>
      </c>
      <c r="C4233" s="37">
        <v>340</v>
      </c>
      <c r="D4233" s="38">
        <v>2011</v>
      </c>
    </row>
    <row r="4234" spans="1:4" x14ac:dyDescent="0.25">
      <c r="A4234" t="s">
        <v>39</v>
      </c>
      <c r="B4234" t="s">
        <v>58</v>
      </c>
      <c r="C4234" s="37">
        <v>283</v>
      </c>
      <c r="D4234" s="38">
        <v>2011</v>
      </c>
    </row>
    <row r="4235" spans="1:4" x14ac:dyDescent="0.25">
      <c r="A4235" t="s">
        <v>40</v>
      </c>
      <c r="B4235" t="s">
        <v>8</v>
      </c>
      <c r="C4235" s="37">
        <v>1812</v>
      </c>
      <c r="D4235" s="38">
        <v>2011</v>
      </c>
    </row>
    <row r="4236" spans="1:4" x14ac:dyDescent="0.25">
      <c r="A4236" t="s">
        <v>40</v>
      </c>
      <c r="B4236" t="s">
        <v>9</v>
      </c>
      <c r="C4236" s="37">
        <v>6124</v>
      </c>
      <c r="D4236" s="38">
        <v>2011</v>
      </c>
    </row>
    <row r="4237" spans="1:4" x14ac:dyDescent="0.25">
      <c r="A4237" t="s">
        <v>40</v>
      </c>
      <c r="B4237" t="s">
        <v>10</v>
      </c>
      <c r="C4237" s="37">
        <v>2821</v>
      </c>
      <c r="D4237" s="38">
        <v>2011</v>
      </c>
    </row>
    <row r="4238" spans="1:4" x14ac:dyDescent="0.25">
      <c r="A4238" t="s">
        <v>40</v>
      </c>
      <c r="B4238" t="s">
        <v>11</v>
      </c>
      <c r="C4238" s="37">
        <v>1041</v>
      </c>
      <c r="D4238" s="38">
        <v>2011</v>
      </c>
    </row>
    <row r="4239" spans="1:4" x14ac:dyDescent="0.25">
      <c r="A4239" t="s">
        <v>40</v>
      </c>
      <c r="B4239" t="s">
        <v>12</v>
      </c>
      <c r="C4239" s="37">
        <v>25761</v>
      </c>
      <c r="D4239" s="38">
        <v>2011</v>
      </c>
    </row>
    <row r="4240" spans="1:4" x14ac:dyDescent="0.25">
      <c r="A4240" t="s">
        <v>40</v>
      </c>
      <c r="B4240" t="s">
        <v>13</v>
      </c>
      <c r="C4240" s="37">
        <v>3724</v>
      </c>
      <c r="D4240" s="38">
        <v>2011</v>
      </c>
    </row>
    <row r="4241" spans="1:4" x14ac:dyDescent="0.25">
      <c r="A4241" t="s">
        <v>40</v>
      </c>
      <c r="B4241" t="s">
        <v>14</v>
      </c>
      <c r="C4241" s="37">
        <v>15123</v>
      </c>
      <c r="D4241" s="38">
        <v>2011</v>
      </c>
    </row>
    <row r="4242" spans="1:4" x14ac:dyDescent="0.25">
      <c r="A4242" t="s">
        <v>40</v>
      </c>
      <c r="B4242" t="s">
        <v>15</v>
      </c>
      <c r="C4242" s="37">
        <v>1124</v>
      </c>
      <c r="D4242" s="38">
        <v>2011</v>
      </c>
    </row>
    <row r="4243" spans="1:4" x14ac:dyDescent="0.25">
      <c r="A4243" t="s">
        <v>40</v>
      </c>
      <c r="B4243" t="s">
        <v>16</v>
      </c>
      <c r="C4243" s="37">
        <v>3702</v>
      </c>
      <c r="D4243" s="38">
        <v>2011</v>
      </c>
    </row>
    <row r="4244" spans="1:4" x14ac:dyDescent="0.25">
      <c r="A4244" t="s">
        <v>40</v>
      </c>
      <c r="B4244" t="s">
        <v>17</v>
      </c>
      <c r="C4244" s="37">
        <v>29344</v>
      </c>
      <c r="D4244" s="38">
        <v>2011</v>
      </c>
    </row>
    <row r="4245" spans="1:4" x14ac:dyDescent="0.25">
      <c r="A4245" t="s">
        <v>40</v>
      </c>
      <c r="B4245" t="s">
        <v>18</v>
      </c>
      <c r="C4245" s="37">
        <v>10584</v>
      </c>
      <c r="D4245" s="38">
        <v>2011</v>
      </c>
    </row>
    <row r="4246" spans="1:4" x14ac:dyDescent="0.25">
      <c r="A4246" t="s">
        <v>40</v>
      </c>
      <c r="B4246" t="s">
        <v>19</v>
      </c>
      <c r="C4246" s="37">
        <v>1002</v>
      </c>
      <c r="D4246" s="38">
        <v>2011</v>
      </c>
    </row>
    <row r="4247" spans="1:4" x14ac:dyDescent="0.25">
      <c r="A4247" t="s">
        <v>40</v>
      </c>
      <c r="B4247" t="s">
        <v>20</v>
      </c>
      <c r="C4247" s="37">
        <v>434</v>
      </c>
      <c r="D4247" s="38">
        <v>2011</v>
      </c>
    </row>
    <row r="4248" spans="1:4" x14ac:dyDescent="0.25">
      <c r="A4248" t="s">
        <v>40</v>
      </c>
      <c r="B4248" t="s">
        <v>21</v>
      </c>
      <c r="C4248" s="37">
        <v>6914</v>
      </c>
      <c r="D4248" s="38">
        <v>2011</v>
      </c>
    </row>
    <row r="4249" spans="1:4" x14ac:dyDescent="0.25">
      <c r="A4249" t="s">
        <v>40</v>
      </c>
      <c r="B4249" t="s">
        <v>22</v>
      </c>
      <c r="C4249" s="37">
        <v>2198</v>
      </c>
      <c r="D4249" s="38">
        <v>2011</v>
      </c>
    </row>
    <row r="4250" spans="1:4" x14ac:dyDescent="0.25">
      <c r="A4250" t="s">
        <v>40</v>
      </c>
      <c r="B4250" t="s">
        <v>23</v>
      </c>
      <c r="C4250" s="37">
        <v>928</v>
      </c>
      <c r="D4250" s="38">
        <v>2011</v>
      </c>
    </row>
    <row r="4251" spans="1:4" x14ac:dyDescent="0.25">
      <c r="A4251" t="s">
        <v>40</v>
      </c>
      <c r="B4251" t="s">
        <v>24</v>
      </c>
      <c r="C4251" s="37">
        <v>838</v>
      </c>
      <c r="D4251" s="38">
        <v>2011</v>
      </c>
    </row>
    <row r="4252" spans="1:4" x14ac:dyDescent="0.25">
      <c r="A4252" t="s">
        <v>40</v>
      </c>
      <c r="B4252" t="s">
        <v>25</v>
      </c>
      <c r="C4252" s="37">
        <v>2414</v>
      </c>
      <c r="D4252" s="38">
        <v>2011</v>
      </c>
    </row>
    <row r="4253" spans="1:4" x14ac:dyDescent="0.25">
      <c r="A4253" t="s">
        <v>40</v>
      </c>
      <c r="B4253" t="s">
        <v>26</v>
      </c>
      <c r="C4253" s="37">
        <v>1495</v>
      </c>
      <c r="D4253" s="38">
        <v>2011</v>
      </c>
    </row>
    <row r="4254" spans="1:4" x14ac:dyDescent="0.25">
      <c r="A4254" t="s">
        <v>40</v>
      </c>
      <c r="B4254" t="s">
        <v>27</v>
      </c>
      <c r="C4254" s="37">
        <v>2915</v>
      </c>
      <c r="D4254" s="38">
        <v>2011</v>
      </c>
    </row>
    <row r="4255" spans="1:4" x14ac:dyDescent="0.25">
      <c r="A4255" t="s">
        <v>40</v>
      </c>
      <c r="B4255" t="s">
        <v>28</v>
      </c>
      <c r="C4255" s="37">
        <v>5037</v>
      </c>
      <c r="D4255" s="38">
        <v>2011</v>
      </c>
    </row>
    <row r="4256" spans="1:4" x14ac:dyDescent="0.25">
      <c r="A4256" t="s">
        <v>40</v>
      </c>
      <c r="B4256" t="s">
        <v>29</v>
      </c>
      <c r="C4256" s="37">
        <v>14646</v>
      </c>
      <c r="D4256" s="38">
        <v>2011</v>
      </c>
    </row>
    <row r="4257" spans="1:4" x14ac:dyDescent="0.25">
      <c r="A4257" t="s">
        <v>40</v>
      </c>
      <c r="B4257" t="s">
        <v>30</v>
      </c>
      <c r="C4257" s="37">
        <v>3936</v>
      </c>
      <c r="D4257" s="38">
        <v>2011</v>
      </c>
    </row>
    <row r="4258" spans="1:4" x14ac:dyDescent="0.25">
      <c r="A4258" t="s">
        <v>40</v>
      </c>
      <c r="B4258" t="s">
        <v>31</v>
      </c>
      <c r="C4258" s="37">
        <v>1824</v>
      </c>
      <c r="D4258" s="38">
        <v>2011</v>
      </c>
    </row>
    <row r="4259" spans="1:4" x14ac:dyDescent="0.25">
      <c r="A4259" t="s">
        <v>40</v>
      </c>
      <c r="B4259" t="s">
        <v>32</v>
      </c>
      <c r="C4259" s="37">
        <v>401</v>
      </c>
      <c r="D4259" s="38">
        <v>2011</v>
      </c>
    </row>
    <row r="4260" spans="1:4" x14ac:dyDescent="0.25">
      <c r="A4260" t="s">
        <v>40</v>
      </c>
      <c r="B4260" t="s">
        <v>33</v>
      </c>
      <c r="C4260" s="37">
        <v>1417</v>
      </c>
      <c r="D4260" s="38">
        <v>2011</v>
      </c>
    </row>
    <row r="4261" spans="1:4" x14ac:dyDescent="0.25">
      <c r="A4261" t="s">
        <v>40</v>
      </c>
      <c r="B4261" t="s">
        <v>34</v>
      </c>
      <c r="C4261" s="37">
        <v>391</v>
      </c>
      <c r="D4261" s="38">
        <v>2011</v>
      </c>
    </row>
    <row r="4262" spans="1:4" x14ac:dyDescent="0.25">
      <c r="A4262" t="s">
        <v>40</v>
      </c>
      <c r="B4262" t="s">
        <v>35</v>
      </c>
      <c r="C4262" s="37">
        <v>579</v>
      </c>
      <c r="D4262" s="38">
        <v>2011</v>
      </c>
    </row>
    <row r="4263" spans="1:4" x14ac:dyDescent="0.25">
      <c r="A4263" t="s">
        <v>40</v>
      </c>
      <c r="B4263" t="s">
        <v>36</v>
      </c>
      <c r="C4263" s="37">
        <v>1785</v>
      </c>
      <c r="D4263" s="38">
        <v>2011</v>
      </c>
    </row>
    <row r="4264" spans="1:4" x14ac:dyDescent="0.25">
      <c r="A4264" t="s">
        <v>40</v>
      </c>
      <c r="B4264" t="s">
        <v>37</v>
      </c>
      <c r="C4264" s="37">
        <v>2972</v>
      </c>
      <c r="D4264" s="38">
        <v>2011</v>
      </c>
    </row>
    <row r="4265" spans="1:4" x14ac:dyDescent="0.25">
      <c r="A4265" t="s">
        <v>40</v>
      </c>
      <c r="B4265" t="s">
        <v>38</v>
      </c>
      <c r="C4265" s="37">
        <v>41450</v>
      </c>
      <c r="D4265" s="38">
        <v>2011</v>
      </c>
    </row>
    <row r="4266" spans="1:4" x14ac:dyDescent="0.25">
      <c r="A4266" t="s">
        <v>40</v>
      </c>
      <c r="B4266" t="s">
        <v>39</v>
      </c>
      <c r="C4266" s="37">
        <v>461</v>
      </c>
      <c r="D4266" s="38">
        <v>2011</v>
      </c>
    </row>
    <row r="4267" spans="1:4" x14ac:dyDescent="0.25">
      <c r="A4267" t="s">
        <v>40</v>
      </c>
      <c r="B4267" t="s">
        <v>40</v>
      </c>
      <c r="C4267" s="37" t="s">
        <v>60</v>
      </c>
      <c r="D4267" s="38">
        <v>2011</v>
      </c>
    </row>
    <row r="4268" spans="1:4" x14ac:dyDescent="0.25">
      <c r="A4268" t="s">
        <v>40</v>
      </c>
      <c r="B4268" t="s">
        <v>41</v>
      </c>
      <c r="C4268" s="37">
        <v>9336</v>
      </c>
      <c r="D4268" s="38">
        <v>2011</v>
      </c>
    </row>
    <row r="4269" spans="1:4" x14ac:dyDescent="0.25">
      <c r="A4269" t="s">
        <v>40</v>
      </c>
      <c r="B4269" t="s">
        <v>42</v>
      </c>
      <c r="C4269" s="37">
        <v>374</v>
      </c>
      <c r="D4269" s="38">
        <v>2011</v>
      </c>
    </row>
    <row r="4270" spans="1:4" x14ac:dyDescent="0.25">
      <c r="A4270" t="s">
        <v>40</v>
      </c>
      <c r="B4270" t="s">
        <v>43</v>
      </c>
      <c r="C4270" s="37">
        <v>5191</v>
      </c>
      <c r="D4270" s="38">
        <v>2011</v>
      </c>
    </row>
    <row r="4271" spans="1:4" x14ac:dyDescent="0.25">
      <c r="A4271" t="s">
        <v>40</v>
      </c>
      <c r="B4271" t="s">
        <v>44</v>
      </c>
      <c r="C4271" s="37">
        <v>1425</v>
      </c>
      <c r="D4271" s="38">
        <v>2011</v>
      </c>
    </row>
    <row r="4272" spans="1:4" x14ac:dyDescent="0.25">
      <c r="A4272" t="s">
        <v>40</v>
      </c>
      <c r="B4272" t="s">
        <v>45</v>
      </c>
      <c r="C4272" s="37">
        <v>2189</v>
      </c>
      <c r="D4272" s="38">
        <v>2011</v>
      </c>
    </row>
    <row r="4273" spans="1:4" x14ac:dyDescent="0.25">
      <c r="A4273" t="s">
        <v>40</v>
      </c>
      <c r="B4273" t="s">
        <v>46</v>
      </c>
      <c r="C4273" s="37">
        <v>26596</v>
      </c>
      <c r="D4273" s="38">
        <v>2011</v>
      </c>
    </row>
    <row r="4274" spans="1:4" x14ac:dyDescent="0.25">
      <c r="A4274" t="s">
        <v>40</v>
      </c>
      <c r="B4274" t="s">
        <v>47</v>
      </c>
      <c r="C4274" s="37">
        <v>1393</v>
      </c>
      <c r="D4274" s="38">
        <v>2011</v>
      </c>
    </row>
    <row r="4275" spans="1:4" x14ac:dyDescent="0.25">
      <c r="A4275" t="s">
        <v>40</v>
      </c>
      <c r="B4275" t="s">
        <v>48</v>
      </c>
      <c r="C4275" s="37">
        <v>6947</v>
      </c>
      <c r="D4275" s="38">
        <v>2011</v>
      </c>
    </row>
    <row r="4276" spans="1:4" x14ac:dyDescent="0.25">
      <c r="A4276" t="s">
        <v>40</v>
      </c>
      <c r="B4276" t="s">
        <v>49</v>
      </c>
      <c r="C4276" s="37">
        <v>112</v>
      </c>
      <c r="D4276" s="38">
        <v>2011</v>
      </c>
    </row>
    <row r="4277" spans="1:4" x14ac:dyDescent="0.25">
      <c r="A4277" t="s">
        <v>40</v>
      </c>
      <c r="B4277" t="s">
        <v>50</v>
      </c>
      <c r="C4277" s="37">
        <v>2660</v>
      </c>
      <c r="D4277" s="38">
        <v>2011</v>
      </c>
    </row>
    <row r="4278" spans="1:4" x14ac:dyDescent="0.25">
      <c r="A4278" t="s">
        <v>40</v>
      </c>
      <c r="B4278" t="s">
        <v>51</v>
      </c>
      <c r="C4278" s="37">
        <v>9151</v>
      </c>
      <c r="D4278" s="38">
        <v>2011</v>
      </c>
    </row>
    <row r="4279" spans="1:4" x14ac:dyDescent="0.25">
      <c r="A4279" t="s">
        <v>40</v>
      </c>
      <c r="B4279" t="s">
        <v>52</v>
      </c>
      <c r="C4279" s="37">
        <v>773</v>
      </c>
      <c r="D4279" s="38">
        <v>2011</v>
      </c>
    </row>
    <row r="4280" spans="1:4" x14ac:dyDescent="0.25">
      <c r="A4280" t="s">
        <v>40</v>
      </c>
      <c r="B4280" t="s">
        <v>53</v>
      </c>
      <c r="C4280" s="37">
        <v>3882</v>
      </c>
      <c r="D4280" s="38">
        <v>2011</v>
      </c>
    </row>
    <row r="4281" spans="1:4" x14ac:dyDescent="0.25">
      <c r="A4281" t="s">
        <v>40</v>
      </c>
      <c r="B4281" t="s">
        <v>54</v>
      </c>
      <c r="C4281" s="37">
        <v>10800</v>
      </c>
      <c r="D4281" s="38">
        <v>2011</v>
      </c>
    </row>
    <row r="4282" spans="1:4" x14ac:dyDescent="0.25">
      <c r="A4282" t="s">
        <v>40</v>
      </c>
      <c r="B4282" t="s">
        <v>55</v>
      </c>
      <c r="C4282" s="37">
        <v>2986</v>
      </c>
      <c r="D4282" s="38">
        <v>2011</v>
      </c>
    </row>
    <row r="4283" spans="1:4" x14ac:dyDescent="0.25">
      <c r="A4283" t="s">
        <v>40</v>
      </c>
      <c r="B4283" t="s">
        <v>56</v>
      </c>
      <c r="C4283" s="37">
        <v>631</v>
      </c>
      <c r="D4283" s="38">
        <v>2011</v>
      </c>
    </row>
    <row r="4284" spans="1:4" x14ac:dyDescent="0.25">
      <c r="A4284" t="s">
        <v>40</v>
      </c>
      <c r="B4284" t="s">
        <v>57</v>
      </c>
      <c r="C4284" s="37">
        <v>1878</v>
      </c>
      <c r="D4284" s="38">
        <v>2011</v>
      </c>
    </row>
    <row r="4285" spans="1:4" x14ac:dyDescent="0.25">
      <c r="A4285" t="s">
        <v>40</v>
      </c>
      <c r="B4285" t="s">
        <v>58</v>
      </c>
      <c r="C4285" s="37">
        <v>688</v>
      </c>
      <c r="D4285" s="38">
        <v>2011</v>
      </c>
    </row>
    <row r="4286" spans="1:4" x14ac:dyDescent="0.25">
      <c r="A4286" t="s">
        <v>41</v>
      </c>
      <c r="B4286" t="s">
        <v>8</v>
      </c>
      <c r="C4286" s="37">
        <v>5420</v>
      </c>
      <c r="D4286" s="38">
        <v>2011</v>
      </c>
    </row>
    <row r="4287" spans="1:4" x14ac:dyDescent="0.25">
      <c r="A4287" t="s">
        <v>41</v>
      </c>
      <c r="B4287" t="s">
        <v>9</v>
      </c>
      <c r="C4287" s="37">
        <v>3991</v>
      </c>
      <c r="D4287" s="38">
        <v>2011</v>
      </c>
    </row>
    <row r="4288" spans="1:4" x14ac:dyDescent="0.25">
      <c r="A4288" t="s">
        <v>41</v>
      </c>
      <c r="B4288" t="s">
        <v>10</v>
      </c>
      <c r="C4288" s="37">
        <v>4286</v>
      </c>
      <c r="D4288" s="38">
        <v>2011</v>
      </c>
    </row>
    <row r="4289" spans="1:4" x14ac:dyDescent="0.25">
      <c r="A4289" t="s">
        <v>41</v>
      </c>
      <c r="B4289" t="s">
        <v>11</v>
      </c>
      <c r="C4289" s="37">
        <v>327</v>
      </c>
      <c r="D4289" s="38">
        <v>2011</v>
      </c>
    </row>
    <row r="4290" spans="1:4" x14ac:dyDescent="0.25">
      <c r="A4290" t="s">
        <v>41</v>
      </c>
      <c r="B4290" t="s">
        <v>12</v>
      </c>
      <c r="C4290" s="37">
        <v>15373</v>
      </c>
      <c r="D4290" s="38">
        <v>2011</v>
      </c>
    </row>
    <row r="4291" spans="1:4" x14ac:dyDescent="0.25">
      <c r="A4291" t="s">
        <v>41</v>
      </c>
      <c r="B4291" t="s">
        <v>13</v>
      </c>
      <c r="C4291" s="37">
        <v>3919</v>
      </c>
      <c r="D4291" s="38">
        <v>2011</v>
      </c>
    </row>
    <row r="4292" spans="1:4" x14ac:dyDescent="0.25">
      <c r="A4292" t="s">
        <v>41</v>
      </c>
      <c r="B4292" t="s">
        <v>14</v>
      </c>
      <c r="C4292" s="37">
        <v>1975</v>
      </c>
      <c r="D4292" s="38">
        <v>2011</v>
      </c>
    </row>
    <row r="4293" spans="1:4" x14ac:dyDescent="0.25">
      <c r="A4293" t="s">
        <v>41</v>
      </c>
      <c r="B4293" t="s">
        <v>15</v>
      </c>
      <c r="C4293" s="37">
        <v>954</v>
      </c>
      <c r="D4293" s="38">
        <v>2011</v>
      </c>
    </row>
    <row r="4294" spans="1:4" x14ac:dyDescent="0.25">
      <c r="A4294" t="s">
        <v>41</v>
      </c>
      <c r="B4294" t="s">
        <v>16</v>
      </c>
      <c r="C4294" s="37">
        <v>1135</v>
      </c>
      <c r="D4294" s="38">
        <v>2011</v>
      </c>
    </row>
    <row r="4295" spans="1:4" x14ac:dyDescent="0.25">
      <c r="A4295" t="s">
        <v>41</v>
      </c>
      <c r="B4295" t="s">
        <v>17</v>
      </c>
      <c r="C4295" s="37">
        <v>28044</v>
      </c>
      <c r="D4295" s="38">
        <v>2011</v>
      </c>
    </row>
    <row r="4296" spans="1:4" x14ac:dyDescent="0.25">
      <c r="A4296" t="s">
        <v>41</v>
      </c>
      <c r="B4296" t="s">
        <v>18</v>
      </c>
      <c r="C4296" s="37">
        <v>16192</v>
      </c>
      <c r="D4296" s="38">
        <v>2011</v>
      </c>
    </row>
    <row r="4297" spans="1:4" x14ac:dyDescent="0.25">
      <c r="A4297" t="s">
        <v>41</v>
      </c>
      <c r="B4297" t="s">
        <v>19</v>
      </c>
      <c r="C4297" s="37">
        <v>1806</v>
      </c>
      <c r="D4297" s="38">
        <v>2011</v>
      </c>
    </row>
    <row r="4298" spans="1:4" x14ac:dyDescent="0.25">
      <c r="A4298" t="s">
        <v>41</v>
      </c>
      <c r="B4298" t="s">
        <v>20</v>
      </c>
      <c r="C4298" s="37">
        <v>675</v>
      </c>
      <c r="D4298" s="38">
        <v>2011</v>
      </c>
    </row>
    <row r="4299" spans="1:4" x14ac:dyDescent="0.25">
      <c r="A4299" t="s">
        <v>41</v>
      </c>
      <c r="B4299" t="s">
        <v>21</v>
      </c>
      <c r="C4299" s="37">
        <v>5971</v>
      </c>
      <c r="D4299" s="38">
        <v>2011</v>
      </c>
    </row>
    <row r="4300" spans="1:4" x14ac:dyDescent="0.25">
      <c r="A4300" t="s">
        <v>41</v>
      </c>
      <c r="B4300" t="s">
        <v>22</v>
      </c>
      <c r="C4300" s="37">
        <v>3228</v>
      </c>
      <c r="D4300" s="38">
        <v>2011</v>
      </c>
    </row>
    <row r="4301" spans="1:4" x14ac:dyDescent="0.25">
      <c r="A4301" t="s">
        <v>41</v>
      </c>
      <c r="B4301" t="s">
        <v>23</v>
      </c>
      <c r="C4301" s="37">
        <v>654</v>
      </c>
      <c r="D4301" s="38">
        <v>2011</v>
      </c>
    </row>
    <row r="4302" spans="1:4" x14ac:dyDescent="0.25">
      <c r="A4302" t="s">
        <v>41</v>
      </c>
      <c r="B4302" t="s">
        <v>24</v>
      </c>
      <c r="C4302" s="37">
        <v>4995</v>
      </c>
      <c r="D4302" s="38">
        <v>2011</v>
      </c>
    </row>
    <row r="4303" spans="1:4" x14ac:dyDescent="0.25">
      <c r="A4303" t="s">
        <v>41</v>
      </c>
      <c r="B4303" t="s">
        <v>25</v>
      </c>
      <c r="C4303" s="37">
        <v>1637</v>
      </c>
      <c r="D4303" s="38">
        <v>2011</v>
      </c>
    </row>
    <row r="4304" spans="1:4" x14ac:dyDescent="0.25">
      <c r="A4304" t="s">
        <v>41</v>
      </c>
      <c r="B4304" t="s">
        <v>26</v>
      </c>
      <c r="C4304" s="37">
        <v>2936</v>
      </c>
      <c r="D4304" s="38">
        <v>2011</v>
      </c>
    </row>
    <row r="4305" spans="1:4" x14ac:dyDescent="0.25">
      <c r="A4305" t="s">
        <v>41</v>
      </c>
      <c r="B4305" t="s">
        <v>27</v>
      </c>
      <c r="C4305" s="37">
        <v>824</v>
      </c>
      <c r="D4305" s="38">
        <v>2011</v>
      </c>
    </row>
    <row r="4306" spans="1:4" x14ac:dyDescent="0.25">
      <c r="A4306" t="s">
        <v>41</v>
      </c>
      <c r="B4306" t="s">
        <v>28</v>
      </c>
      <c r="C4306" s="37">
        <v>10485</v>
      </c>
      <c r="D4306" s="38">
        <v>2011</v>
      </c>
    </row>
    <row r="4307" spans="1:4" x14ac:dyDescent="0.25">
      <c r="A4307" t="s">
        <v>41</v>
      </c>
      <c r="B4307" t="s">
        <v>29</v>
      </c>
      <c r="C4307" s="37">
        <v>9053</v>
      </c>
      <c r="D4307" s="38">
        <v>2011</v>
      </c>
    </row>
    <row r="4308" spans="1:4" x14ac:dyDescent="0.25">
      <c r="A4308" t="s">
        <v>41</v>
      </c>
      <c r="B4308" t="s">
        <v>30</v>
      </c>
      <c r="C4308" s="37">
        <v>7530</v>
      </c>
      <c r="D4308" s="38">
        <v>2011</v>
      </c>
    </row>
    <row r="4309" spans="1:4" x14ac:dyDescent="0.25">
      <c r="A4309" t="s">
        <v>41</v>
      </c>
      <c r="B4309" t="s">
        <v>31</v>
      </c>
      <c r="C4309" s="37">
        <v>1294</v>
      </c>
      <c r="D4309" s="38">
        <v>2011</v>
      </c>
    </row>
    <row r="4310" spans="1:4" x14ac:dyDescent="0.25">
      <c r="A4310" t="s">
        <v>41</v>
      </c>
      <c r="B4310" t="s">
        <v>32</v>
      </c>
      <c r="C4310" s="37">
        <v>1273</v>
      </c>
      <c r="D4310" s="38">
        <v>2011</v>
      </c>
    </row>
    <row r="4311" spans="1:4" x14ac:dyDescent="0.25">
      <c r="A4311" t="s">
        <v>41</v>
      </c>
      <c r="B4311" t="s">
        <v>33</v>
      </c>
      <c r="C4311" s="37">
        <v>2638</v>
      </c>
      <c r="D4311" s="38">
        <v>2011</v>
      </c>
    </row>
    <row r="4312" spans="1:4" x14ac:dyDescent="0.25">
      <c r="A4312" t="s">
        <v>41</v>
      </c>
      <c r="B4312" t="s">
        <v>34</v>
      </c>
      <c r="C4312" s="37">
        <v>563</v>
      </c>
      <c r="D4312" s="38">
        <v>2011</v>
      </c>
    </row>
    <row r="4313" spans="1:4" x14ac:dyDescent="0.25">
      <c r="A4313" t="s">
        <v>41</v>
      </c>
      <c r="B4313" t="s">
        <v>35</v>
      </c>
      <c r="C4313" s="37">
        <v>1056</v>
      </c>
      <c r="D4313" s="38">
        <v>2011</v>
      </c>
    </row>
    <row r="4314" spans="1:4" x14ac:dyDescent="0.25">
      <c r="A4314" t="s">
        <v>41</v>
      </c>
      <c r="B4314" t="s">
        <v>36</v>
      </c>
      <c r="C4314" s="37">
        <v>1048</v>
      </c>
      <c r="D4314" s="38">
        <v>2011</v>
      </c>
    </row>
    <row r="4315" spans="1:4" x14ac:dyDescent="0.25">
      <c r="A4315" t="s">
        <v>41</v>
      </c>
      <c r="B4315" t="s">
        <v>37</v>
      </c>
      <c r="C4315" s="37">
        <v>2078</v>
      </c>
      <c r="D4315" s="38">
        <v>2011</v>
      </c>
    </row>
    <row r="4316" spans="1:4" x14ac:dyDescent="0.25">
      <c r="A4316" t="s">
        <v>41</v>
      </c>
      <c r="B4316" t="s">
        <v>38</v>
      </c>
      <c r="C4316" s="37">
        <v>10374</v>
      </c>
      <c r="D4316" s="38">
        <v>2011</v>
      </c>
    </row>
    <row r="4317" spans="1:4" x14ac:dyDescent="0.25">
      <c r="A4317" t="s">
        <v>41</v>
      </c>
      <c r="B4317" t="s">
        <v>39</v>
      </c>
      <c r="C4317" s="37">
        <v>1737</v>
      </c>
      <c r="D4317" s="38">
        <v>2011</v>
      </c>
    </row>
    <row r="4318" spans="1:4" x14ac:dyDescent="0.25">
      <c r="A4318" t="s">
        <v>41</v>
      </c>
      <c r="B4318" t="s">
        <v>40</v>
      </c>
      <c r="C4318" s="37">
        <v>18321</v>
      </c>
      <c r="D4318" s="38">
        <v>2011</v>
      </c>
    </row>
    <row r="4319" spans="1:4" x14ac:dyDescent="0.25">
      <c r="A4319" t="s">
        <v>41</v>
      </c>
      <c r="B4319" t="s">
        <v>41</v>
      </c>
      <c r="C4319" s="37" t="s">
        <v>60</v>
      </c>
      <c r="D4319" s="38">
        <v>2011</v>
      </c>
    </row>
    <row r="4320" spans="1:4" x14ac:dyDescent="0.25">
      <c r="A4320" t="s">
        <v>41</v>
      </c>
      <c r="B4320" t="s">
        <v>42</v>
      </c>
      <c r="C4320" s="37">
        <v>189</v>
      </c>
      <c r="D4320" s="38">
        <v>2011</v>
      </c>
    </row>
    <row r="4321" spans="1:4" x14ac:dyDescent="0.25">
      <c r="A4321" t="s">
        <v>41</v>
      </c>
      <c r="B4321" t="s">
        <v>43</v>
      </c>
      <c r="C4321" s="37">
        <v>10187</v>
      </c>
      <c r="D4321" s="38">
        <v>2011</v>
      </c>
    </row>
    <row r="4322" spans="1:4" x14ac:dyDescent="0.25">
      <c r="A4322" t="s">
        <v>41</v>
      </c>
      <c r="B4322" t="s">
        <v>44</v>
      </c>
      <c r="C4322" s="37">
        <v>1390</v>
      </c>
      <c r="D4322" s="38">
        <v>2011</v>
      </c>
    </row>
    <row r="4323" spans="1:4" x14ac:dyDescent="0.25">
      <c r="A4323" t="s">
        <v>41</v>
      </c>
      <c r="B4323" t="s">
        <v>45</v>
      </c>
      <c r="C4323" s="37">
        <v>1175</v>
      </c>
      <c r="D4323" s="38">
        <v>2011</v>
      </c>
    </row>
    <row r="4324" spans="1:4" x14ac:dyDescent="0.25">
      <c r="A4324" t="s">
        <v>41</v>
      </c>
      <c r="B4324" t="s">
        <v>46</v>
      </c>
      <c r="C4324" s="37">
        <v>9450</v>
      </c>
      <c r="D4324" s="38">
        <v>2011</v>
      </c>
    </row>
    <row r="4325" spans="1:4" x14ac:dyDescent="0.25">
      <c r="A4325" t="s">
        <v>41</v>
      </c>
      <c r="B4325" t="s">
        <v>47</v>
      </c>
      <c r="C4325" s="37">
        <v>444</v>
      </c>
      <c r="D4325" s="38">
        <v>2011</v>
      </c>
    </row>
    <row r="4326" spans="1:4" x14ac:dyDescent="0.25">
      <c r="A4326" t="s">
        <v>41</v>
      </c>
      <c r="B4326" t="s">
        <v>48</v>
      </c>
      <c r="C4326" s="37">
        <v>20427</v>
      </c>
      <c r="D4326" s="38">
        <v>2011</v>
      </c>
    </row>
    <row r="4327" spans="1:4" x14ac:dyDescent="0.25">
      <c r="A4327" t="s">
        <v>41</v>
      </c>
      <c r="B4327" t="s">
        <v>49</v>
      </c>
      <c r="C4327" s="37">
        <v>565</v>
      </c>
      <c r="D4327" s="38">
        <v>2011</v>
      </c>
    </row>
    <row r="4328" spans="1:4" x14ac:dyDescent="0.25">
      <c r="A4328" t="s">
        <v>41</v>
      </c>
      <c r="B4328" t="s">
        <v>50</v>
      </c>
      <c r="C4328" s="37">
        <v>6057</v>
      </c>
      <c r="D4328" s="38">
        <v>2011</v>
      </c>
    </row>
    <row r="4329" spans="1:4" x14ac:dyDescent="0.25">
      <c r="A4329" t="s">
        <v>41</v>
      </c>
      <c r="B4329" t="s">
        <v>51</v>
      </c>
      <c r="C4329" s="37">
        <v>6621</v>
      </c>
      <c r="D4329" s="38">
        <v>2011</v>
      </c>
    </row>
    <row r="4330" spans="1:4" x14ac:dyDescent="0.25">
      <c r="A4330" t="s">
        <v>41</v>
      </c>
      <c r="B4330" t="s">
        <v>52</v>
      </c>
      <c r="C4330" s="37">
        <v>961</v>
      </c>
      <c r="D4330" s="38">
        <v>2011</v>
      </c>
    </row>
    <row r="4331" spans="1:4" x14ac:dyDescent="0.25">
      <c r="A4331" t="s">
        <v>41</v>
      </c>
      <c r="B4331" t="s">
        <v>53</v>
      </c>
      <c r="C4331" s="37">
        <v>212</v>
      </c>
      <c r="D4331" s="38">
        <v>2011</v>
      </c>
    </row>
    <row r="4332" spans="1:4" x14ac:dyDescent="0.25">
      <c r="A4332" t="s">
        <v>41</v>
      </c>
      <c r="B4332" t="s">
        <v>54</v>
      </c>
      <c r="C4332" s="37">
        <v>27302</v>
      </c>
      <c r="D4332" s="38">
        <v>2011</v>
      </c>
    </row>
    <row r="4333" spans="1:4" x14ac:dyDescent="0.25">
      <c r="A4333" t="s">
        <v>41</v>
      </c>
      <c r="B4333" t="s">
        <v>55</v>
      </c>
      <c r="C4333" s="37">
        <v>3295</v>
      </c>
      <c r="D4333" s="38">
        <v>2011</v>
      </c>
    </row>
    <row r="4334" spans="1:4" x14ac:dyDescent="0.25">
      <c r="A4334" t="s">
        <v>41</v>
      </c>
      <c r="B4334" t="s">
        <v>56</v>
      </c>
      <c r="C4334" s="37">
        <v>2780</v>
      </c>
      <c r="D4334" s="38">
        <v>2011</v>
      </c>
    </row>
    <row r="4335" spans="1:4" x14ac:dyDescent="0.25">
      <c r="A4335" t="s">
        <v>41</v>
      </c>
      <c r="B4335" t="s">
        <v>57</v>
      </c>
      <c r="C4335" s="37">
        <v>2291</v>
      </c>
      <c r="D4335" s="38">
        <v>2011</v>
      </c>
    </row>
    <row r="4336" spans="1:4" x14ac:dyDescent="0.25">
      <c r="A4336" t="s">
        <v>41</v>
      </c>
      <c r="B4336" t="s">
        <v>58</v>
      </c>
      <c r="C4336" s="37">
        <v>153</v>
      </c>
      <c r="D4336" s="38">
        <v>2011</v>
      </c>
    </row>
    <row r="4337" spans="1:4" x14ac:dyDescent="0.25">
      <c r="A4337" t="s">
        <v>42</v>
      </c>
      <c r="B4337" t="s">
        <v>8</v>
      </c>
      <c r="C4337" s="37">
        <v>97</v>
      </c>
      <c r="D4337" s="38">
        <v>2011</v>
      </c>
    </row>
    <row r="4338" spans="1:4" x14ac:dyDescent="0.25">
      <c r="A4338" t="s">
        <v>42</v>
      </c>
      <c r="B4338" t="s">
        <v>9</v>
      </c>
      <c r="C4338" s="37">
        <v>393</v>
      </c>
      <c r="D4338" s="38">
        <v>2011</v>
      </c>
    </row>
    <row r="4339" spans="1:4" x14ac:dyDescent="0.25">
      <c r="A4339" t="s">
        <v>42</v>
      </c>
      <c r="B4339" t="s">
        <v>10</v>
      </c>
      <c r="C4339" s="37">
        <v>1313</v>
      </c>
      <c r="D4339" s="38">
        <v>2011</v>
      </c>
    </row>
    <row r="4340" spans="1:4" x14ac:dyDescent="0.25">
      <c r="A4340" t="s">
        <v>42</v>
      </c>
      <c r="B4340" t="s">
        <v>11</v>
      </c>
      <c r="C4340" s="37">
        <v>249</v>
      </c>
      <c r="D4340" s="38">
        <v>2011</v>
      </c>
    </row>
    <row r="4341" spans="1:4" x14ac:dyDescent="0.25">
      <c r="A4341" t="s">
        <v>42</v>
      </c>
      <c r="B4341" t="s">
        <v>12</v>
      </c>
      <c r="C4341" s="37">
        <v>1356</v>
      </c>
      <c r="D4341" s="38">
        <v>2011</v>
      </c>
    </row>
    <row r="4342" spans="1:4" x14ac:dyDescent="0.25">
      <c r="A4342" t="s">
        <v>42</v>
      </c>
      <c r="B4342" t="s">
        <v>13</v>
      </c>
      <c r="C4342" s="37">
        <v>1229</v>
      </c>
      <c r="D4342" s="38">
        <v>2011</v>
      </c>
    </row>
    <row r="4343" spans="1:4" x14ac:dyDescent="0.25">
      <c r="A4343" t="s">
        <v>42</v>
      </c>
      <c r="B4343" t="s">
        <v>14</v>
      </c>
      <c r="C4343" s="37">
        <v>0</v>
      </c>
      <c r="D4343" s="38">
        <v>2011</v>
      </c>
    </row>
    <row r="4344" spans="1:4" x14ac:dyDescent="0.25">
      <c r="A4344" t="s">
        <v>42</v>
      </c>
      <c r="B4344" t="s">
        <v>15</v>
      </c>
      <c r="C4344" s="37">
        <v>84</v>
      </c>
      <c r="D4344" s="38">
        <v>2011</v>
      </c>
    </row>
    <row r="4345" spans="1:4" x14ac:dyDescent="0.25">
      <c r="A4345" t="s">
        <v>42</v>
      </c>
      <c r="B4345" t="s">
        <v>16</v>
      </c>
      <c r="C4345" s="37">
        <v>0</v>
      </c>
      <c r="D4345" s="38">
        <v>2011</v>
      </c>
    </row>
    <row r="4346" spans="1:4" x14ac:dyDescent="0.25">
      <c r="A4346" t="s">
        <v>42</v>
      </c>
      <c r="B4346" t="s">
        <v>17</v>
      </c>
      <c r="C4346" s="37">
        <v>459</v>
      </c>
      <c r="D4346" s="38">
        <v>2011</v>
      </c>
    </row>
    <row r="4347" spans="1:4" x14ac:dyDescent="0.25">
      <c r="A4347" t="s">
        <v>42</v>
      </c>
      <c r="B4347" t="s">
        <v>18</v>
      </c>
      <c r="C4347" s="37">
        <v>364</v>
      </c>
      <c r="D4347" s="38">
        <v>2011</v>
      </c>
    </row>
    <row r="4348" spans="1:4" x14ac:dyDescent="0.25">
      <c r="A4348" t="s">
        <v>42</v>
      </c>
      <c r="B4348" t="s">
        <v>19</v>
      </c>
      <c r="C4348" s="37">
        <v>138</v>
      </c>
      <c r="D4348" s="38">
        <v>2011</v>
      </c>
    </row>
    <row r="4349" spans="1:4" x14ac:dyDescent="0.25">
      <c r="A4349" t="s">
        <v>42</v>
      </c>
      <c r="B4349" t="s">
        <v>20</v>
      </c>
      <c r="C4349" s="37">
        <v>1209</v>
      </c>
      <c r="D4349" s="38">
        <v>2011</v>
      </c>
    </row>
    <row r="4350" spans="1:4" x14ac:dyDescent="0.25">
      <c r="A4350" t="s">
        <v>42</v>
      </c>
      <c r="B4350" t="s">
        <v>21</v>
      </c>
      <c r="C4350" s="37">
        <v>571</v>
      </c>
      <c r="D4350" s="38">
        <v>2011</v>
      </c>
    </row>
    <row r="4351" spans="1:4" x14ac:dyDescent="0.25">
      <c r="A4351" t="s">
        <v>42</v>
      </c>
      <c r="B4351" t="s">
        <v>22</v>
      </c>
      <c r="C4351" s="37">
        <v>130</v>
      </c>
      <c r="D4351" s="38">
        <v>2011</v>
      </c>
    </row>
    <row r="4352" spans="1:4" x14ac:dyDescent="0.25">
      <c r="A4352" t="s">
        <v>42</v>
      </c>
      <c r="B4352" t="s">
        <v>23</v>
      </c>
      <c r="C4352" s="37">
        <v>208</v>
      </c>
      <c r="D4352" s="38">
        <v>2011</v>
      </c>
    </row>
    <row r="4353" spans="1:4" x14ac:dyDescent="0.25">
      <c r="A4353" t="s">
        <v>42</v>
      </c>
      <c r="B4353" t="s">
        <v>24</v>
      </c>
      <c r="C4353" s="37">
        <v>75</v>
      </c>
      <c r="D4353" s="38">
        <v>2011</v>
      </c>
    </row>
    <row r="4354" spans="1:4" x14ac:dyDescent="0.25">
      <c r="A4354" t="s">
        <v>42</v>
      </c>
      <c r="B4354" t="s">
        <v>25</v>
      </c>
      <c r="C4354" s="37">
        <v>0</v>
      </c>
      <c r="D4354" s="38">
        <v>2011</v>
      </c>
    </row>
    <row r="4355" spans="1:4" x14ac:dyDescent="0.25">
      <c r="A4355" t="s">
        <v>42</v>
      </c>
      <c r="B4355" t="s">
        <v>26</v>
      </c>
      <c r="C4355" s="37">
        <v>422</v>
      </c>
      <c r="D4355" s="38">
        <v>2011</v>
      </c>
    </row>
    <row r="4356" spans="1:4" x14ac:dyDescent="0.25">
      <c r="A4356" t="s">
        <v>42</v>
      </c>
      <c r="B4356" t="s">
        <v>27</v>
      </c>
      <c r="C4356" s="37">
        <v>50</v>
      </c>
      <c r="D4356" s="38">
        <v>2011</v>
      </c>
    </row>
    <row r="4357" spans="1:4" x14ac:dyDescent="0.25">
      <c r="A4357" t="s">
        <v>42</v>
      </c>
      <c r="B4357" t="s">
        <v>28</v>
      </c>
      <c r="C4357" s="37">
        <v>10</v>
      </c>
      <c r="D4357" s="38">
        <v>2011</v>
      </c>
    </row>
    <row r="4358" spans="1:4" x14ac:dyDescent="0.25">
      <c r="A4358" t="s">
        <v>42</v>
      </c>
      <c r="B4358" t="s">
        <v>29</v>
      </c>
      <c r="C4358" s="37">
        <v>369</v>
      </c>
      <c r="D4358" s="38">
        <v>2011</v>
      </c>
    </row>
    <row r="4359" spans="1:4" x14ac:dyDescent="0.25">
      <c r="A4359" t="s">
        <v>42</v>
      </c>
      <c r="B4359" t="s">
        <v>30</v>
      </c>
      <c r="C4359" s="37">
        <v>328</v>
      </c>
      <c r="D4359" s="38">
        <v>2011</v>
      </c>
    </row>
    <row r="4360" spans="1:4" x14ac:dyDescent="0.25">
      <c r="A4360" t="s">
        <v>42</v>
      </c>
      <c r="B4360" t="s">
        <v>31</v>
      </c>
      <c r="C4360" s="37">
        <v>12244</v>
      </c>
      <c r="D4360" s="38">
        <v>2011</v>
      </c>
    </row>
    <row r="4361" spans="1:4" x14ac:dyDescent="0.25">
      <c r="A4361" t="s">
        <v>42</v>
      </c>
      <c r="B4361" t="s">
        <v>32</v>
      </c>
      <c r="C4361" s="37">
        <v>80</v>
      </c>
      <c r="D4361" s="38">
        <v>2011</v>
      </c>
    </row>
    <row r="4362" spans="1:4" x14ac:dyDescent="0.25">
      <c r="A4362" t="s">
        <v>42</v>
      </c>
      <c r="B4362" t="s">
        <v>33</v>
      </c>
      <c r="C4362" s="37">
        <v>330</v>
      </c>
      <c r="D4362" s="38">
        <v>2011</v>
      </c>
    </row>
    <row r="4363" spans="1:4" x14ac:dyDescent="0.25">
      <c r="A4363" t="s">
        <v>42</v>
      </c>
      <c r="B4363" t="s">
        <v>34</v>
      </c>
      <c r="C4363" s="37">
        <v>1227</v>
      </c>
      <c r="D4363" s="38">
        <v>2011</v>
      </c>
    </row>
    <row r="4364" spans="1:4" x14ac:dyDescent="0.25">
      <c r="A4364" t="s">
        <v>42</v>
      </c>
      <c r="B4364" t="s">
        <v>35</v>
      </c>
      <c r="C4364" s="37">
        <v>218</v>
      </c>
      <c r="D4364" s="38">
        <v>2011</v>
      </c>
    </row>
    <row r="4365" spans="1:4" x14ac:dyDescent="0.25">
      <c r="A4365" t="s">
        <v>42</v>
      </c>
      <c r="B4365" t="s">
        <v>36</v>
      </c>
      <c r="C4365" s="37">
        <v>845</v>
      </c>
      <c r="D4365" s="38">
        <v>2011</v>
      </c>
    </row>
    <row r="4366" spans="1:4" x14ac:dyDescent="0.25">
      <c r="A4366" t="s">
        <v>42</v>
      </c>
      <c r="B4366" t="s">
        <v>37</v>
      </c>
      <c r="C4366" s="37">
        <v>0</v>
      </c>
      <c r="D4366" s="38">
        <v>2011</v>
      </c>
    </row>
    <row r="4367" spans="1:4" x14ac:dyDescent="0.25">
      <c r="A4367" t="s">
        <v>42</v>
      </c>
      <c r="B4367" t="s">
        <v>38</v>
      </c>
      <c r="C4367" s="37">
        <v>183</v>
      </c>
      <c r="D4367" s="38">
        <v>2011</v>
      </c>
    </row>
    <row r="4368" spans="1:4" x14ac:dyDescent="0.25">
      <c r="A4368" t="s">
        <v>42</v>
      </c>
      <c r="B4368" t="s">
        <v>39</v>
      </c>
      <c r="C4368" s="37">
        <v>99</v>
      </c>
      <c r="D4368" s="38">
        <v>2011</v>
      </c>
    </row>
    <row r="4369" spans="1:4" x14ac:dyDescent="0.25">
      <c r="A4369" t="s">
        <v>42</v>
      </c>
      <c r="B4369" t="s">
        <v>40</v>
      </c>
      <c r="C4369" s="37">
        <v>264</v>
      </c>
      <c r="D4369" s="38">
        <v>2011</v>
      </c>
    </row>
    <row r="4370" spans="1:4" x14ac:dyDescent="0.25">
      <c r="A4370" t="s">
        <v>42</v>
      </c>
      <c r="B4370" t="s">
        <v>41</v>
      </c>
      <c r="C4370" s="37">
        <v>900</v>
      </c>
      <c r="D4370" s="38">
        <v>2011</v>
      </c>
    </row>
    <row r="4371" spans="1:4" x14ac:dyDescent="0.25">
      <c r="A4371" t="s">
        <v>42</v>
      </c>
      <c r="B4371" t="s">
        <v>42</v>
      </c>
      <c r="C4371" s="37" t="s">
        <v>60</v>
      </c>
      <c r="D4371" s="38">
        <v>2011</v>
      </c>
    </row>
    <row r="4372" spans="1:4" x14ac:dyDescent="0.25">
      <c r="A4372" t="s">
        <v>42</v>
      </c>
      <c r="B4372" t="s">
        <v>43</v>
      </c>
      <c r="C4372" s="37">
        <v>286</v>
      </c>
      <c r="D4372" s="38">
        <v>2011</v>
      </c>
    </row>
    <row r="4373" spans="1:4" x14ac:dyDescent="0.25">
      <c r="A4373" t="s">
        <v>42</v>
      </c>
      <c r="B4373" t="s">
        <v>44</v>
      </c>
      <c r="C4373" s="37">
        <v>59</v>
      </c>
      <c r="D4373" s="38">
        <v>2011</v>
      </c>
    </row>
    <row r="4374" spans="1:4" x14ac:dyDescent="0.25">
      <c r="A4374" t="s">
        <v>42</v>
      </c>
      <c r="B4374" t="s">
        <v>45</v>
      </c>
      <c r="C4374" s="37">
        <v>264</v>
      </c>
      <c r="D4374" s="38">
        <v>2011</v>
      </c>
    </row>
    <row r="4375" spans="1:4" x14ac:dyDescent="0.25">
      <c r="A4375" t="s">
        <v>42</v>
      </c>
      <c r="B4375" t="s">
        <v>46</v>
      </c>
      <c r="C4375" s="37">
        <v>652</v>
      </c>
      <c r="D4375" s="38">
        <v>2011</v>
      </c>
    </row>
    <row r="4376" spans="1:4" x14ac:dyDescent="0.25">
      <c r="A4376" t="s">
        <v>42</v>
      </c>
      <c r="B4376" t="s">
        <v>47</v>
      </c>
      <c r="C4376" s="37">
        <v>0</v>
      </c>
      <c r="D4376" s="38">
        <v>2011</v>
      </c>
    </row>
    <row r="4377" spans="1:4" x14ac:dyDescent="0.25">
      <c r="A4377" t="s">
        <v>42</v>
      </c>
      <c r="B4377" t="s">
        <v>48</v>
      </c>
      <c r="C4377" s="37">
        <v>1</v>
      </c>
      <c r="D4377" s="38">
        <v>2011</v>
      </c>
    </row>
    <row r="4378" spans="1:4" x14ac:dyDescent="0.25">
      <c r="A4378" t="s">
        <v>42</v>
      </c>
      <c r="B4378" t="s">
        <v>49</v>
      </c>
      <c r="C4378" s="37">
        <v>1293</v>
      </c>
      <c r="D4378" s="38">
        <v>2011</v>
      </c>
    </row>
    <row r="4379" spans="1:4" x14ac:dyDescent="0.25">
      <c r="A4379" t="s">
        <v>42</v>
      </c>
      <c r="B4379" t="s">
        <v>50</v>
      </c>
      <c r="C4379" s="37">
        <v>113</v>
      </c>
      <c r="D4379" s="38">
        <v>2011</v>
      </c>
    </row>
    <row r="4380" spans="1:4" x14ac:dyDescent="0.25">
      <c r="A4380" t="s">
        <v>42</v>
      </c>
      <c r="B4380" t="s">
        <v>51</v>
      </c>
      <c r="C4380" s="37">
        <v>1862</v>
      </c>
      <c r="D4380" s="38">
        <v>2011</v>
      </c>
    </row>
    <row r="4381" spans="1:4" x14ac:dyDescent="0.25">
      <c r="A4381" t="s">
        <v>42</v>
      </c>
      <c r="B4381" t="s">
        <v>52</v>
      </c>
      <c r="C4381" s="37">
        <v>429</v>
      </c>
      <c r="D4381" s="38">
        <v>2011</v>
      </c>
    </row>
    <row r="4382" spans="1:4" x14ac:dyDescent="0.25">
      <c r="A4382" t="s">
        <v>42</v>
      </c>
      <c r="B4382" t="s">
        <v>53</v>
      </c>
      <c r="C4382" s="37">
        <v>0</v>
      </c>
      <c r="D4382" s="38">
        <v>2011</v>
      </c>
    </row>
    <row r="4383" spans="1:4" x14ac:dyDescent="0.25">
      <c r="A4383" t="s">
        <v>42</v>
      </c>
      <c r="B4383" t="s">
        <v>54</v>
      </c>
      <c r="C4383" s="37">
        <v>166</v>
      </c>
      <c r="D4383" s="38">
        <v>2011</v>
      </c>
    </row>
    <row r="4384" spans="1:4" x14ac:dyDescent="0.25">
      <c r="A4384" t="s">
        <v>42</v>
      </c>
      <c r="B4384" t="s">
        <v>55</v>
      </c>
      <c r="C4384" s="37">
        <v>404</v>
      </c>
      <c r="D4384" s="38">
        <v>2011</v>
      </c>
    </row>
    <row r="4385" spans="1:4" x14ac:dyDescent="0.25">
      <c r="A4385" t="s">
        <v>42</v>
      </c>
      <c r="B4385" t="s">
        <v>56</v>
      </c>
      <c r="C4385" s="37">
        <v>0</v>
      </c>
      <c r="D4385" s="38">
        <v>2011</v>
      </c>
    </row>
    <row r="4386" spans="1:4" x14ac:dyDescent="0.25">
      <c r="A4386" t="s">
        <v>42</v>
      </c>
      <c r="B4386" t="s">
        <v>57</v>
      </c>
      <c r="C4386" s="37">
        <v>1398</v>
      </c>
      <c r="D4386" s="38">
        <v>2011</v>
      </c>
    </row>
    <row r="4387" spans="1:4" x14ac:dyDescent="0.25">
      <c r="A4387" t="s">
        <v>42</v>
      </c>
      <c r="B4387" t="s">
        <v>58</v>
      </c>
      <c r="C4387" s="37">
        <v>139</v>
      </c>
      <c r="D4387" s="38">
        <v>2011</v>
      </c>
    </row>
    <row r="4388" spans="1:4" x14ac:dyDescent="0.25">
      <c r="A4388" t="s">
        <v>43</v>
      </c>
      <c r="B4388" t="s">
        <v>8</v>
      </c>
      <c r="C4388" s="37">
        <v>1567</v>
      </c>
      <c r="D4388" s="38">
        <v>2011</v>
      </c>
    </row>
    <row r="4389" spans="1:4" x14ac:dyDescent="0.25">
      <c r="A4389" t="s">
        <v>43</v>
      </c>
      <c r="B4389" t="s">
        <v>9</v>
      </c>
      <c r="C4389" s="37">
        <v>1637</v>
      </c>
      <c r="D4389" s="38">
        <v>2011</v>
      </c>
    </row>
    <row r="4390" spans="1:4" x14ac:dyDescent="0.25">
      <c r="A4390" t="s">
        <v>43</v>
      </c>
      <c r="B4390" t="s">
        <v>10</v>
      </c>
      <c r="C4390" s="37">
        <v>6763</v>
      </c>
      <c r="D4390" s="38">
        <v>2011</v>
      </c>
    </row>
    <row r="4391" spans="1:4" x14ac:dyDescent="0.25">
      <c r="A4391" t="s">
        <v>43</v>
      </c>
      <c r="B4391" t="s">
        <v>11</v>
      </c>
      <c r="C4391" s="37">
        <v>1952</v>
      </c>
      <c r="D4391" s="38">
        <v>2011</v>
      </c>
    </row>
    <row r="4392" spans="1:4" x14ac:dyDescent="0.25">
      <c r="A4392" t="s">
        <v>43</v>
      </c>
      <c r="B4392" t="s">
        <v>12</v>
      </c>
      <c r="C4392" s="37">
        <v>9032</v>
      </c>
      <c r="D4392" s="38">
        <v>2011</v>
      </c>
    </row>
    <row r="4393" spans="1:4" x14ac:dyDescent="0.25">
      <c r="A4393" t="s">
        <v>43</v>
      </c>
      <c r="B4393" t="s">
        <v>13</v>
      </c>
      <c r="C4393" s="37">
        <v>2690</v>
      </c>
      <c r="D4393" s="38">
        <v>2011</v>
      </c>
    </row>
    <row r="4394" spans="1:4" x14ac:dyDescent="0.25">
      <c r="A4394" t="s">
        <v>43</v>
      </c>
      <c r="B4394" t="s">
        <v>14</v>
      </c>
      <c r="C4394" s="37">
        <v>1189</v>
      </c>
      <c r="D4394" s="38">
        <v>2011</v>
      </c>
    </row>
    <row r="4395" spans="1:4" x14ac:dyDescent="0.25">
      <c r="A4395" t="s">
        <v>43</v>
      </c>
      <c r="B4395" t="s">
        <v>15</v>
      </c>
      <c r="C4395" s="37">
        <v>263</v>
      </c>
      <c r="D4395" s="38">
        <v>2011</v>
      </c>
    </row>
    <row r="4396" spans="1:4" x14ac:dyDescent="0.25">
      <c r="A4396" t="s">
        <v>43</v>
      </c>
      <c r="B4396" t="s">
        <v>16</v>
      </c>
      <c r="C4396" s="37">
        <v>587</v>
      </c>
      <c r="D4396" s="38">
        <v>2011</v>
      </c>
    </row>
    <row r="4397" spans="1:4" x14ac:dyDescent="0.25">
      <c r="A4397" t="s">
        <v>43</v>
      </c>
      <c r="B4397" t="s">
        <v>17</v>
      </c>
      <c r="C4397" s="37">
        <v>16492</v>
      </c>
      <c r="D4397" s="38">
        <v>2011</v>
      </c>
    </row>
    <row r="4398" spans="1:4" x14ac:dyDescent="0.25">
      <c r="A4398" t="s">
        <v>43</v>
      </c>
      <c r="B4398" t="s">
        <v>18</v>
      </c>
      <c r="C4398" s="37">
        <v>4290</v>
      </c>
      <c r="D4398" s="38">
        <v>2011</v>
      </c>
    </row>
    <row r="4399" spans="1:4" x14ac:dyDescent="0.25">
      <c r="A4399" t="s">
        <v>43</v>
      </c>
      <c r="B4399" t="s">
        <v>19</v>
      </c>
      <c r="C4399" s="37">
        <v>1044</v>
      </c>
      <c r="D4399" s="38">
        <v>2011</v>
      </c>
    </row>
    <row r="4400" spans="1:4" x14ac:dyDescent="0.25">
      <c r="A4400" t="s">
        <v>43</v>
      </c>
      <c r="B4400" t="s">
        <v>20</v>
      </c>
      <c r="C4400" s="37">
        <v>312</v>
      </c>
      <c r="D4400" s="38">
        <v>2011</v>
      </c>
    </row>
    <row r="4401" spans="1:4" x14ac:dyDescent="0.25">
      <c r="A4401" t="s">
        <v>43</v>
      </c>
      <c r="B4401" t="s">
        <v>21</v>
      </c>
      <c r="C4401" s="37">
        <v>7027</v>
      </c>
      <c r="D4401" s="38">
        <v>2011</v>
      </c>
    </row>
    <row r="4402" spans="1:4" x14ac:dyDescent="0.25">
      <c r="A4402" t="s">
        <v>43</v>
      </c>
      <c r="B4402" t="s">
        <v>22</v>
      </c>
      <c r="C4402" s="37">
        <v>11588</v>
      </c>
      <c r="D4402" s="38">
        <v>2011</v>
      </c>
    </row>
    <row r="4403" spans="1:4" x14ac:dyDescent="0.25">
      <c r="A4403" t="s">
        <v>43</v>
      </c>
      <c r="B4403" t="s">
        <v>23</v>
      </c>
      <c r="C4403" s="37">
        <v>1146</v>
      </c>
      <c r="D4403" s="38">
        <v>2011</v>
      </c>
    </row>
    <row r="4404" spans="1:4" x14ac:dyDescent="0.25">
      <c r="A4404" t="s">
        <v>43</v>
      </c>
      <c r="B4404" t="s">
        <v>24</v>
      </c>
      <c r="C4404" s="37">
        <v>657</v>
      </c>
      <c r="D4404" s="38">
        <v>2011</v>
      </c>
    </row>
    <row r="4405" spans="1:4" x14ac:dyDescent="0.25">
      <c r="A4405" t="s">
        <v>43</v>
      </c>
      <c r="B4405" t="s">
        <v>25</v>
      </c>
      <c r="C4405" s="37">
        <v>12744</v>
      </c>
      <c r="D4405" s="38">
        <v>2011</v>
      </c>
    </row>
    <row r="4406" spans="1:4" x14ac:dyDescent="0.25">
      <c r="A4406" t="s">
        <v>43</v>
      </c>
      <c r="B4406" t="s">
        <v>26</v>
      </c>
      <c r="C4406" s="37">
        <v>1872</v>
      </c>
      <c r="D4406" s="38">
        <v>2011</v>
      </c>
    </row>
    <row r="4407" spans="1:4" x14ac:dyDescent="0.25">
      <c r="A4407" t="s">
        <v>43</v>
      </c>
      <c r="B4407" t="s">
        <v>27</v>
      </c>
      <c r="C4407" s="37">
        <v>0</v>
      </c>
      <c r="D4407" s="38">
        <v>2011</v>
      </c>
    </row>
    <row r="4408" spans="1:4" x14ac:dyDescent="0.25">
      <c r="A4408" t="s">
        <v>43</v>
      </c>
      <c r="B4408" t="s">
        <v>28</v>
      </c>
      <c r="C4408" s="37">
        <v>4982</v>
      </c>
      <c r="D4408" s="38">
        <v>2011</v>
      </c>
    </row>
    <row r="4409" spans="1:4" x14ac:dyDescent="0.25">
      <c r="A4409" t="s">
        <v>43</v>
      </c>
      <c r="B4409" t="s">
        <v>29</v>
      </c>
      <c r="C4409" s="37">
        <v>2101</v>
      </c>
      <c r="D4409" s="38">
        <v>2011</v>
      </c>
    </row>
    <row r="4410" spans="1:4" x14ac:dyDescent="0.25">
      <c r="A4410" t="s">
        <v>43</v>
      </c>
      <c r="B4410" t="s">
        <v>30</v>
      </c>
      <c r="C4410" s="37">
        <v>14330</v>
      </c>
      <c r="D4410" s="38">
        <v>2011</v>
      </c>
    </row>
    <row r="4411" spans="1:4" x14ac:dyDescent="0.25">
      <c r="A4411" t="s">
        <v>43</v>
      </c>
      <c r="B4411" t="s">
        <v>31</v>
      </c>
      <c r="C4411" s="37">
        <v>1788</v>
      </c>
      <c r="D4411" s="38">
        <v>2011</v>
      </c>
    </row>
    <row r="4412" spans="1:4" x14ac:dyDescent="0.25">
      <c r="A4412" t="s">
        <v>43</v>
      </c>
      <c r="B4412" t="s">
        <v>32</v>
      </c>
      <c r="C4412" s="37">
        <v>691</v>
      </c>
      <c r="D4412" s="38">
        <v>2011</v>
      </c>
    </row>
    <row r="4413" spans="1:4" x14ac:dyDescent="0.25">
      <c r="A4413" t="s">
        <v>43</v>
      </c>
      <c r="B4413" t="s">
        <v>33</v>
      </c>
      <c r="C4413" s="37">
        <v>2003</v>
      </c>
      <c r="D4413" s="38">
        <v>2011</v>
      </c>
    </row>
    <row r="4414" spans="1:4" x14ac:dyDescent="0.25">
      <c r="A4414" t="s">
        <v>43</v>
      </c>
      <c r="B4414" t="s">
        <v>34</v>
      </c>
      <c r="C4414" s="37">
        <v>101</v>
      </c>
      <c r="D4414" s="38">
        <v>2011</v>
      </c>
    </row>
    <row r="4415" spans="1:4" x14ac:dyDescent="0.25">
      <c r="A4415" t="s">
        <v>43</v>
      </c>
      <c r="B4415" t="s">
        <v>35</v>
      </c>
      <c r="C4415" s="37">
        <v>1176</v>
      </c>
      <c r="D4415" s="38">
        <v>2011</v>
      </c>
    </row>
    <row r="4416" spans="1:4" x14ac:dyDescent="0.25">
      <c r="A4416" t="s">
        <v>43</v>
      </c>
      <c r="B4416" t="s">
        <v>36</v>
      </c>
      <c r="C4416" s="37">
        <v>1851</v>
      </c>
      <c r="D4416" s="38">
        <v>2011</v>
      </c>
    </row>
    <row r="4417" spans="1:4" x14ac:dyDescent="0.25">
      <c r="A4417" t="s">
        <v>43</v>
      </c>
      <c r="B4417" t="s">
        <v>37</v>
      </c>
      <c r="C4417" s="37">
        <v>1992</v>
      </c>
      <c r="D4417" s="38">
        <v>2011</v>
      </c>
    </row>
    <row r="4418" spans="1:4" x14ac:dyDescent="0.25">
      <c r="A4418" t="s">
        <v>43</v>
      </c>
      <c r="B4418" t="s">
        <v>38</v>
      </c>
      <c r="C4418" s="37">
        <v>3936</v>
      </c>
      <c r="D4418" s="38">
        <v>2011</v>
      </c>
    </row>
    <row r="4419" spans="1:4" x14ac:dyDescent="0.25">
      <c r="A4419" t="s">
        <v>43</v>
      </c>
      <c r="B4419" t="s">
        <v>39</v>
      </c>
      <c r="C4419" s="37">
        <v>255</v>
      </c>
      <c r="D4419" s="38">
        <v>2011</v>
      </c>
    </row>
    <row r="4420" spans="1:4" x14ac:dyDescent="0.25">
      <c r="A4420" t="s">
        <v>43</v>
      </c>
      <c r="B4420" t="s">
        <v>40</v>
      </c>
      <c r="C4420" s="37">
        <v>8784</v>
      </c>
      <c r="D4420" s="38">
        <v>2011</v>
      </c>
    </row>
    <row r="4421" spans="1:4" x14ac:dyDescent="0.25">
      <c r="A4421" t="s">
        <v>43</v>
      </c>
      <c r="B4421" t="s">
        <v>41</v>
      </c>
      <c r="C4421" s="37">
        <v>4572</v>
      </c>
      <c r="D4421" s="38">
        <v>2011</v>
      </c>
    </row>
    <row r="4422" spans="1:4" x14ac:dyDescent="0.25">
      <c r="A4422" t="s">
        <v>43</v>
      </c>
      <c r="B4422" t="s">
        <v>42</v>
      </c>
      <c r="C4422" s="37">
        <v>204</v>
      </c>
      <c r="D4422" s="38">
        <v>2011</v>
      </c>
    </row>
    <row r="4423" spans="1:4" x14ac:dyDescent="0.25">
      <c r="A4423" t="s">
        <v>43</v>
      </c>
      <c r="B4423" t="s">
        <v>43</v>
      </c>
      <c r="C4423" s="37" t="s">
        <v>60</v>
      </c>
      <c r="D4423" s="38">
        <v>2011</v>
      </c>
    </row>
    <row r="4424" spans="1:4" x14ac:dyDescent="0.25">
      <c r="A4424" t="s">
        <v>43</v>
      </c>
      <c r="B4424" t="s">
        <v>44</v>
      </c>
      <c r="C4424" s="37">
        <v>2333</v>
      </c>
      <c r="D4424" s="38">
        <v>2011</v>
      </c>
    </row>
    <row r="4425" spans="1:4" x14ac:dyDescent="0.25">
      <c r="A4425" t="s">
        <v>43</v>
      </c>
      <c r="B4425" t="s">
        <v>45</v>
      </c>
      <c r="C4425" s="37">
        <v>1326</v>
      </c>
      <c r="D4425" s="38">
        <v>2011</v>
      </c>
    </row>
    <row r="4426" spans="1:4" x14ac:dyDescent="0.25">
      <c r="A4426" t="s">
        <v>43</v>
      </c>
      <c r="B4426" t="s">
        <v>46</v>
      </c>
      <c r="C4426" s="37">
        <v>14292</v>
      </c>
      <c r="D4426" s="38">
        <v>2011</v>
      </c>
    </row>
    <row r="4427" spans="1:4" x14ac:dyDescent="0.25">
      <c r="A4427" t="s">
        <v>43</v>
      </c>
      <c r="B4427" t="s">
        <v>47</v>
      </c>
      <c r="C4427" s="37">
        <v>369</v>
      </c>
      <c r="D4427" s="38">
        <v>2011</v>
      </c>
    </row>
    <row r="4428" spans="1:4" x14ac:dyDescent="0.25">
      <c r="A4428" t="s">
        <v>43</v>
      </c>
      <c r="B4428" t="s">
        <v>48</v>
      </c>
      <c r="C4428" s="37">
        <v>3826</v>
      </c>
      <c r="D4428" s="38">
        <v>2011</v>
      </c>
    </row>
    <row r="4429" spans="1:4" x14ac:dyDescent="0.25">
      <c r="A4429" t="s">
        <v>43</v>
      </c>
      <c r="B4429" t="s">
        <v>49</v>
      </c>
      <c r="C4429" s="37">
        <v>34</v>
      </c>
      <c r="D4429" s="38">
        <v>2011</v>
      </c>
    </row>
    <row r="4430" spans="1:4" x14ac:dyDescent="0.25">
      <c r="A4430" t="s">
        <v>43</v>
      </c>
      <c r="B4430" t="s">
        <v>50</v>
      </c>
      <c r="C4430" s="37">
        <v>6468</v>
      </c>
      <c r="D4430" s="38">
        <v>2011</v>
      </c>
    </row>
    <row r="4431" spans="1:4" x14ac:dyDescent="0.25">
      <c r="A4431" t="s">
        <v>43</v>
      </c>
      <c r="B4431" t="s">
        <v>51</v>
      </c>
      <c r="C4431" s="37">
        <v>11987</v>
      </c>
      <c r="D4431" s="38">
        <v>2011</v>
      </c>
    </row>
    <row r="4432" spans="1:4" x14ac:dyDescent="0.25">
      <c r="A4432" t="s">
        <v>43</v>
      </c>
      <c r="B4432" t="s">
        <v>52</v>
      </c>
      <c r="C4432" s="37">
        <v>691</v>
      </c>
      <c r="D4432" s="38">
        <v>2011</v>
      </c>
    </row>
    <row r="4433" spans="1:4" x14ac:dyDescent="0.25">
      <c r="A4433" t="s">
        <v>43</v>
      </c>
      <c r="B4433" t="s">
        <v>53</v>
      </c>
      <c r="C4433" s="37">
        <v>68</v>
      </c>
      <c r="D4433" s="38">
        <v>2011</v>
      </c>
    </row>
    <row r="4434" spans="1:4" x14ac:dyDescent="0.25">
      <c r="A4434" t="s">
        <v>43</v>
      </c>
      <c r="B4434" t="s">
        <v>54</v>
      </c>
      <c r="C4434" s="37">
        <v>5425</v>
      </c>
      <c r="D4434" s="38">
        <v>2011</v>
      </c>
    </row>
    <row r="4435" spans="1:4" x14ac:dyDescent="0.25">
      <c r="A4435" t="s">
        <v>43</v>
      </c>
      <c r="B4435" t="s">
        <v>55</v>
      </c>
      <c r="C4435" s="37">
        <v>1979</v>
      </c>
      <c r="D4435" s="38">
        <v>2011</v>
      </c>
    </row>
    <row r="4436" spans="1:4" x14ac:dyDescent="0.25">
      <c r="A4436" t="s">
        <v>43</v>
      </c>
      <c r="B4436" t="s">
        <v>56</v>
      </c>
      <c r="C4436" s="37">
        <v>7548</v>
      </c>
      <c r="D4436" s="38">
        <v>2011</v>
      </c>
    </row>
    <row r="4437" spans="1:4" x14ac:dyDescent="0.25">
      <c r="A4437" t="s">
        <v>43</v>
      </c>
      <c r="B4437" t="s">
        <v>57</v>
      </c>
      <c r="C4437" s="37">
        <v>2534</v>
      </c>
      <c r="D4437" s="38">
        <v>2011</v>
      </c>
    </row>
    <row r="4438" spans="1:4" x14ac:dyDescent="0.25">
      <c r="A4438" t="s">
        <v>43</v>
      </c>
      <c r="B4438" t="s">
        <v>58</v>
      </c>
      <c r="C4438" s="37">
        <v>1280</v>
      </c>
      <c r="D4438" s="38">
        <v>2011</v>
      </c>
    </row>
    <row r="4439" spans="1:4" x14ac:dyDescent="0.25">
      <c r="A4439" t="s">
        <v>44</v>
      </c>
      <c r="B4439" t="s">
        <v>8</v>
      </c>
      <c r="C4439" s="37">
        <v>591</v>
      </c>
      <c r="D4439" s="38">
        <v>2011</v>
      </c>
    </row>
    <row r="4440" spans="1:4" x14ac:dyDescent="0.25">
      <c r="A4440" t="s">
        <v>44</v>
      </c>
      <c r="B4440" t="s">
        <v>9</v>
      </c>
      <c r="C4440" s="37">
        <v>1137</v>
      </c>
      <c r="D4440" s="38">
        <v>2011</v>
      </c>
    </row>
    <row r="4441" spans="1:4" x14ac:dyDescent="0.25">
      <c r="A4441" t="s">
        <v>44</v>
      </c>
      <c r="B4441" t="s">
        <v>10</v>
      </c>
      <c r="C4441" s="37">
        <v>3770</v>
      </c>
      <c r="D4441" s="38">
        <v>2011</v>
      </c>
    </row>
    <row r="4442" spans="1:4" x14ac:dyDescent="0.25">
      <c r="A4442" t="s">
        <v>44</v>
      </c>
      <c r="B4442" t="s">
        <v>11</v>
      </c>
      <c r="C4442" s="37">
        <v>6894</v>
      </c>
      <c r="D4442" s="38">
        <v>2011</v>
      </c>
    </row>
    <row r="4443" spans="1:4" x14ac:dyDescent="0.25">
      <c r="A4443" t="s">
        <v>44</v>
      </c>
      <c r="B4443" t="s">
        <v>12</v>
      </c>
      <c r="C4443" s="37">
        <v>8233</v>
      </c>
      <c r="D4443" s="38">
        <v>2011</v>
      </c>
    </row>
    <row r="4444" spans="1:4" x14ac:dyDescent="0.25">
      <c r="A4444" t="s">
        <v>44</v>
      </c>
      <c r="B4444" t="s">
        <v>13</v>
      </c>
      <c r="C4444" s="37">
        <v>3273</v>
      </c>
      <c r="D4444" s="38">
        <v>2011</v>
      </c>
    </row>
    <row r="4445" spans="1:4" x14ac:dyDescent="0.25">
      <c r="A4445" t="s">
        <v>44</v>
      </c>
      <c r="B4445" t="s">
        <v>14</v>
      </c>
      <c r="C4445" s="37">
        <v>97</v>
      </c>
      <c r="D4445" s="38">
        <v>2011</v>
      </c>
    </row>
    <row r="4446" spans="1:4" x14ac:dyDescent="0.25">
      <c r="A4446" t="s">
        <v>44</v>
      </c>
      <c r="B4446" t="s">
        <v>15</v>
      </c>
      <c r="C4446" s="37">
        <v>66</v>
      </c>
      <c r="D4446" s="38">
        <v>2011</v>
      </c>
    </row>
    <row r="4447" spans="1:4" x14ac:dyDescent="0.25">
      <c r="A4447" t="s">
        <v>44</v>
      </c>
      <c r="B4447" t="s">
        <v>16</v>
      </c>
      <c r="C4447" s="37">
        <v>191</v>
      </c>
      <c r="D4447" s="38">
        <v>2011</v>
      </c>
    </row>
    <row r="4448" spans="1:4" x14ac:dyDescent="0.25">
      <c r="A4448" t="s">
        <v>44</v>
      </c>
      <c r="B4448" t="s">
        <v>17</v>
      </c>
      <c r="C4448" s="37">
        <v>6056</v>
      </c>
      <c r="D4448" s="38">
        <v>2011</v>
      </c>
    </row>
    <row r="4449" spans="1:4" x14ac:dyDescent="0.25">
      <c r="A4449" t="s">
        <v>44</v>
      </c>
      <c r="B4449" t="s">
        <v>18</v>
      </c>
      <c r="C4449" s="37">
        <v>3514</v>
      </c>
      <c r="D4449" s="38">
        <v>2011</v>
      </c>
    </row>
    <row r="4450" spans="1:4" x14ac:dyDescent="0.25">
      <c r="A4450" t="s">
        <v>44</v>
      </c>
      <c r="B4450" t="s">
        <v>19</v>
      </c>
      <c r="C4450" s="37">
        <v>140</v>
      </c>
      <c r="D4450" s="38">
        <v>2011</v>
      </c>
    </row>
    <row r="4451" spans="1:4" x14ac:dyDescent="0.25">
      <c r="A4451" t="s">
        <v>44</v>
      </c>
      <c r="B4451" t="s">
        <v>20</v>
      </c>
      <c r="C4451" s="37">
        <v>21</v>
      </c>
      <c r="D4451" s="38">
        <v>2011</v>
      </c>
    </row>
    <row r="4452" spans="1:4" x14ac:dyDescent="0.25">
      <c r="A4452" t="s">
        <v>44</v>
      </c>
      <c r="B4452" t="s">
        <v>21</v>
      </c>
      <c r="C4452" s="37">
        <v>2179</v>
      </c>
      <c r="D4452" s="38">
        <v>2011</v>
      </c>
    </row>
    <row r="4453" spans="1:4" x14ac:dyDescent="0.25">
      <c r="A4453" t="s">
        <v>44</v>
      </c>
      <c r="B4453" t="s">
        <v>22</v>
      </c>
      <c r="C4453" s="37">
        <v>2113</v>
      </c>
      <c r="D4453" s="38">
        <v>2011</v>
      </c>
    </row>
    <row r="4454" spans="1:4" x14ac:dyDescent="0.25">
      <c r="A4454" t="s">
        <v>44</v>
      </c>
      <c r="B4454" t="s">
        <v>23</v>
      </c>
      <c r="C4454" s="37">
        <v>580</v>
      </c>
      <c r="D4454" s="38">
        <v>2011</v>
      </c>
    </row>
    <row r="4455" spans="1:4" x14ac:dyDescent="0.25">
      <c r="A4455" t="s">
        <v>44</v>
      </c>
      <c r="B4455" t="s">
        <v>24</v>
      </c>
      <c r="C4455" s="37">
        <v>4626</v>
      </c>
      <c r="D4455" s="38">
        <v>2011</v>
      </c>
    </row>
    <row r="4456" spans="1:4" x14ac:dyDescent="0.25">
      <c r="A4456" t="s">
        <v>44</v>
      </c>
      <c r="B4456" t="s">
        <v>25</v>
      </c>
      <c r="C4456" s="37">
        <v>1398</v>
      </c>
      <c r="D4456" s="38">
        <v>2011</v>
      </c>
    </row>
    <row r="4457" spans="1:4" x14ac:dyDescent="0.25">
      <c r="A4457" t="s">
        <v>44</v>
      </c>
      <c r="B4457" t="s">
        <v>26</v>
      </c>
      <c r="C4457" s="37">
        <v>1934</v>
      </c>
      <c r="D4457" s="38">
        <v>2011</v>
      </c>
    </row>
    <row r="4458" spans="1:4" x14ac:dyDescent="0.25">
      <c r="A4458" t="s">
        <v>44</v>
      </c>
      <c r="B4458" t="s">
        <v>27</v>
      </c>
      <c r="C4458" s="37">
        <v>271</v>
      </c>
      <c r="D4458" s="38">
        <v>2011</v>
      </c>
    </row>
    <row r="4459" spans="1:4" x14ac:dyDescent="0.25">
      <c r="A4459" t="s">
        <v>44</v>
      </c>
      <c r="B4459" t="s">
        <v>28</v>
      </c>
      <c r="C4459" s="37">
        <v>432</v>
      </c>
      <c r="D4459" s="38">
        <v>2011</v>
      </c>
    </row>
    <row r="4460" spans="1:4" x14ac:dyDescent="0.25">
      <c r="A4460" t="s">
        <v>44</v>
      </c>
      <c r="B4460" t="s">
        <v>29</v>
      </c>
      <c r="C4460" s="37">
        <v>160</v>
      </c>
      <c r="D4460" s="38">
        <v>2011</v>
      </c>
    </row>
    <row r="4461" spans="1:4" x14ac:dyDescent="0.25">
      <c r="A4461" t="s">
        <v>44</v>
      </c>
      <c r="B4461" t="s">
        <v>30</v>
      </c>
      <c r="C4461" s="37">
        <v>1038</v>
      </c>
      <c r="D4461" s="38">
        <v>2011</v>
      </c>
    </row>
    <row r="4462" spans="1:4" x14ac:dyDescent="0.25">
      <c r="A4462" t="s">
        <v>44</v>
      </c>
      <c r="B4462" t="s">
        <v>31</v>
      </c>
      <c r="C4462" s="37">
        <v>497</v>
      </c>
      <c r="D4462" s="38">
        <v>2011</v>
      </c>
    </row>
    <row r="4463" spans="1:4" x14ac:dyDescent="0.25">
      <c r="A4463" t="s">
        <v>44</v>
      </c>
      <c r="B4463" t="s">
        <v>32</v>
      </c>
      <c r="C4463" s="37">
        <v>199</v>
      </c>
      <c r="D4463" s="38">
        <v>2011</v>
      </c>
    </row>
    <row r="4464" spans="1:4" x14ac:dyDescent="0.25">
      <c r="A4464" t="s">
        <v>44</v>
      </c>
      <c r="B4464" t="s">
        <v>33</v>
      </c>
      <c r="C4464" s="37">
        <v>5781</v>
      </c>
      <c r="D4464" s="38">
        <v>2011</v>
      </c>
    </row>
    <row r="4465" spans="1:4" x14ac:dyDescent="0.25">
      <c r="A4465" t="s">
        <v>44</v>
      </c>
      <c r="B4465" t="s">
        <v>34</v>
      </c>
      <c r="C4465" s="37">
        <v>803</v>
      </c>
      <c r="D4465" s="38">
        <v>2011</v>
      </c>
    </row>
    <row r="4466" spans="1:4" x14ac:dyDescent="0.25">
      <c r="A4466" t="s">
        <v>44</v>
      </c>
      <c r="B4466" t="s">
        <v>35</v>
      </c>
      <c r="C4466" s="37">
        <v>1979</v>
      </c>
      <c r="D4466" s="38">
        <v>2011</v>
      </c>
    </row>
    <row r="4467" spans="1:4" x14ac:dyDescent="0.25">
      <c r="A4467" t="s">
        <v>44</v>
      </c>
      <c r="B4467" t="s">
        <v>36</v>
      </c>
      <c r="C4467" s="37">
        <v>705</v>
      </c>
      <c r="D4467" s="38">
        <v>2011</v>
      </c>
    </row>
    <row r="4468" spans="1:4" x14ac:dyDescent="0.25">
      <c r="A4468" t="s">
        <v>44</v>
      </c>
      <c r="B4468" t="s">
        <v>37</v>
      </c>
      <c r="C4468" s="37">
        <v>0</v>
      </c>
      <c r="D4468" s="38">
        <v>2011</v>
      </c>
    </row>
    <row r="4469" spans="1:4" x14ac:dyDescent="0.25">
      <c r="A4469" t="s">
        <v>44</v>
      </c>
      <c r="B4469" t="s">
        <v>38</v>
      </c>
      <c r="C4469" s="37">
        <v>391</v>
      </c>
      <c r="D4469" s="38">
        <v>2011</v>
      </c>
    </row>
    <row r="4470" spans="1:4" x14ac:dyDescent="0.25">
      <c r="A4470" t="s">
        <v>44</v>
      </c>
      <c r="B4470" t="s">
        <v>39</v>
      </c>
      <c r="C4470" s="37">
        <v>403</v>
      </c>
      <c r="D4470" s="38">
        <v>2011</v>
      </c>
    </row>
    <row r="4471" spans="1:4" x14ac:dyDescent="0.25">
      <c r="A4471" t="s">
        <v>44</v>
      </c>
      <c r="B4471" t="s">
        <v>40</v>
      </c>
      <c r="C4471" s="37">
        <v>1858</v>
      </c>
      <c r="D4471" s="38">
        <v>2011</v>
      </c>
    </row>
    <row r="4472" spans="1:4" x14ac:dyDescent="0.25">
      <c r="A4472" t="s">
        <v>44</v>
      </c>
      <c r="B4472" t="s">
        <v>41</v>
      </c>
      <c r="C4472" s="37">
        <v>1322</v>
      </c>
      <c r="D4472" s="38">
        <v>2011</v>
      </c>
    </row>
    <row r="4473" spans="1:4" x14ac:dyDescent="0.25">
      <c r="A4473" t="s">
        <v>44</v>
      </c>
      <c r="B4473" t="s">
        <v>42</v>
      </c>
      <c r="C4473" s="37">
        <v>928</v>
      </c>
      <c r="D4473" s="38">
        <v>2011</v>
      </c>
    </row>
    <row r="4474" spans="1:4" x14ac:dyDescent="0.25">
      <c r="A4474" t="s">
        <v>44</v>
      </c>
      <c r="B4474" t="s">
        <v>43</v>
      </c>
      <c r="C4474" s="37">
        <v>1608</v>
      </c>
      <c r="D4474" s="38">
        <v>2011</v>
      </c>
    </row>
    <row r="4475" spans="1:4" x14ac:dyDescent="0.25">
      <c r="A4475" t="s">
        <v>44</v>
      </c>
      <c r="B4475" t="s">
        <v>44</v>
      </c>
      <c r="C4475" s="37" t="s">
        <v>60</v>
      </c>
      <c r="D4475" s="38">
        <v>2011</v>
      </c>
    </row>
    <row r="4476" spans="1:4" x14ac:dyDescent="0.25">
      <c r="A4476" t="s">
        <v>44</v>
      </c>
      <c r="B4476" t="s">
        <v>45</v>
      </c>
      <c r="C4476" s="37">
        <v>917</v>
      </c>
      <c r="D4476" s="38">
        <v>2011</v>
      </c>
    </row>
    <row r="4477" spans="1:4" x14ac:dyDescent="0.25">
      <c r="A4477" t="s">
        <v>44</v>
      </c>
      <c r="B4477" t="s">
        <v>46</v>
      </c>
      <c r="C4477" s="37">
        <v>1116</v>
      </c>
      <c r="D4477" s="38">
        <v>2011</v>
      </c>
    </row>
    <row r="4478" spans="1:4" x14ac:dyDescent="0.25">
      <c r="A4478" t="s">
        <v>44</v>
      </c>
      <c r="B4478" t="s">
        <v>47</v>
      </c>
      <c r="C4478" s="37">
        <v>152</v>
      </c>
      <c r="D4478" s="38">
        <v>2011</v>
      </c>
    </row>
    <row r="4479" spans="1:4" x14ac:dyDescent="0.25">
      <c r="A4479" t="s">
        <v>44</v>
      </c>
      <c r="B4479" t="s">
        <v>48</v>
      </c>
      <c r="C4479" s="37">
        <v>2015</v>
      </c>
      <c r="D4479" s="38">
        <v>2011</v>
      </c>
    </row>
    <row r="4480" spans="1:4" x14ac:dyDescent="0.25">
      <c r="A4480" t="s">
        <v>44</v>
      </c>
      <c r="B4480" t="s">
        <v>49</v>
      </c>
      <c r="C4480" s="37">
        <v>600</v>
      </c>
      <c r="D4480" s="38">
        <v>2011</v>
      </c>
    </row>
    <row r="4481" spans="1:4" x14ac:dyDescent="0.25">
      <c r="A4481" t="s">
        <v>44</v>
      </c>
      <c r="B4481" t="s">
        <v>50</v>
      </c>
      <c r="C4481" s="37">
        <v>1700</v>
      </c>
      <c r="D4481" s="38">
        <v>2011</v>
      </c>
    </row>
    <row r="4482" spans="1:4" x14ac:dyDescent="0.25">
      <c r="A4482" t="s">
        <v>44</v>
      </c>
      <c r="B4482" t="s">
        <v>51</v>
      </c>
      <c r="C4482" s="37">
        <v>31595</v>
      </c>
      <c r="D4482" s="38">
        <v>2011</v>
      </c>
    </row>
    <row r="4483" spans="1:4" x14ac:dyDescent="0.25">
      <c r="A4483" t="s">
        <v>44</v>
      </c>
      <c r="B4483" t="s">
        <v>52</v>
      </c>
      <c r="C4483" s="37">
        <v>587</v>
      </c>
      <c r="D4483" s="38">
        <v>2011</v>
      </c>
    </row>
    <row r="4484" spans="1:4" x14ac:dyDescent="0.25">
      <c r="A4484" t="s">
        <v>44</v>
      </c>
      <c r="B4484" t="s">
        <v>53</v>
      </c>
      <c r="C4484" s="37">
        <v>0</v>
      </c>
      <c r="D4484" s="38">
        <v>2011</v>
      </c>
    </row>
    <row r="4485" spans="1:4" x14ac:dyDescent="0.25">
      <c r="A4485" t="s">
        <v>44</v>
      </c>
      <c r="B4485" t="s">
        <v>54</v>
      </c>
      <c r="C4485" s="37">
        <v>1013</v>
      </c>
      <c r="D4485" s="38">
        <v>2011</v>
      </c>
    </row>
    <row r="4486" spans="1:4" x14ac:dyDescent="0.25">
      <c r="A4486" t="s">
        <v>44</v>
      </c>
      <c r="B4486" t="s">
        <v>55</v>
      </c>
      <c r="C4486" s="37">
        <v>1246</v>
      </c>
      <c r="D4486" s="38">
        <v>2011</v>
      </c>
    </row>
    <row r="4487" spans="1:4" x14ac:dyDescent="0.25">
      <c r="A4487" t="s">
        <v>44</v>
      </c>
      <c r="B4487" t="s">
        <v>56</v>
      </c>
      <c r="C4487" s="37">
        <v>44</v>
      </c>
      <c r="D4487" s="38">
        <v>2011</v>
      </c>
    </row>
    <row r="4488" spans="1:4" x14ac:dyDescent="0.25">
      <c r="A4488" t="s">
        <v>44</v>
      </c>
      <c r="B4488" t="s">
        <v>57</v>
      </c>
      <c r="C4488" s="37">
        <v>942</v>
      </c>
      <c r="D4488" s="38">
        <v>2011</v>
      </c>
    </row>
    <row r="4489" spans="1:4" x14ac:dyDescent="0.25">
      <c r="A4489" t="s">
        <v>44</v>
      </c>
      <c r="B4489" t="s">
        <v>58</v>
      </c>
      <c r="C4489" s="37">
        <v>1763</v>
      </c>
      <c r="D4489" s="38">
        <v>2011</v>
      </c>
    </row>
    <row r="4490" spans="1:4" x14ac:dyDescent="0.25">
      <c r="A4490" t="s">
        <v>45</v>
      </c>
      <c r="B4490" t="s">
        <v>8</v>
      </c>
      <c r="C4490" s="37">
        <v>758</v>
      </c>
      <c r="D4490" s="38">
        <v>2011</v>
      </c>
    </row>
    <row r="4491" spans="1:4" x14ac:dyDescent="0.25">
      <c r="A4491" t="s">
        <v>45</v>
      </c>
      <c r="B4491" t="s">
        <v>9</v>
      </c>
      <c r="C4491" s="37">
        <v>1935</v>
      </c>
      <c r="D4491" s="38">
        <v>2011</v>
      </c>
    </row>
    <row r="4492" spans="1:4" x14ac:dyDescent="0.25">
      <c r="A4492" t="s">
        <v>45</v>
      </c>
      <c r="B4492" t="s">
        <v>10</v>
      </c>
      <c r="C4492" s="37">
        <v>7911</v>
      </c>
      <c r="D4492" s="38">
        <v>2011</v>
      </c>
    </row>
    <row r="4493" spans="1:4" x14ac:dyDescent="0.25">
      <c r="A4493" t="s">
        <v>45</v>
      </c>
      <c r="B4493" t="s">
        <v>11</v>
      </c>
      <c r="C4493" s="37">
        <v>988</v>
      </c>
      <c r="D4493" s="38">
        <v>2011</v>
      </c>
    </row>
    <row r="4494" spans="1:4" x14ac:dyDescent="0.25">
      <c r="A4494" t="s">
        <v>45</v>
      </c>
      <c r="B4494" t="s">
        <v>12</v>
      </c>
      <c r="C4494" s="37">
        <v>34214</v>
      </c>
      <c r="D4494" s="38">
        <v>2011</v>
      </c>
    </row>
    <row r="4495" spans="1:4" x14ac:dyDescent="0.25">
      <c r="A4495" t="s">
        <v>45</v>
      </c>
      <c r="B4495" t="s">
        <v>13</v>
      </c>
      <c r="C4495" s="37">
        <v>2110</v>
      </c>
      <c r="D4495" s="38">
        <v>2011</v>
      </c>
    </row>
    <row r="4496" spans="1:4" x14ac:dyDescent="0.25">
      <c r="A4496" t="s">
        <v>45</v>
      </c>
      <c r="B4496" t="s">
        <v>14</v>
      </c>
      <c r="C4496" s="37">
        <v>949</v>
      </c>
      <c r="D4496" s="38">
        <v>2011</v>
      </c>
    </row>
    <row r="4497" spans="1:4" x14ac:dyDescent="0.25">
      <c r="A4497" t="s">
        <v>45</v>
      </c>
      <c r="B4497" t="s">
        <v>15</v>
      </c>
      <c r="C4497" s="37">
        <v>251</v>
      </c>
      <c r="D4497" s="38">
        <v>2011</v>
      </c>
    </row>
    <row r="4498" spans="1:4" x14ac:dyDescent="0.25">
      <c r="A4498" t="s">
        <v>45</v>
      </c>
      <c r="B4498" t="s">
        <v>16</v>
      </c>
      <c r="C4498" s="37">
        <v>349</v>
      </c>
      <c r="D4498" s="38">
        <v>2011</v>
      </c>
    </row>
    <row r="4499" spans="1:4" x14ac:dyDescent="0.25">
      <c r="A4499" t="s">
        <v>45</v>
      </c>
      <c r="B4499" t="s">
        <v>17</v>
      </c>
      <c r="C4499" s="37">
        <v>3384</v>
      </c>
      <c r="D4499" s="38">
        <v>2011</v>
      </c>
    </row>
    <row r="4500" spans="1:4" x14ac:dyDescent="0.25">
      <c r="A4500" t="s">
        <v>45</v>
      </c>
      <c r="B4500" t="s">
        <v>18</v>
      </c>
      <c r="C4500" s="37">
        <v>1946</v>
      </c>
      <c r="D4500" s="38">
        <v>2011</v>
      </c>
    </row>
    <row r="4501" spans="1:4" x14ac:dyDescent="0.25">
      <c r="A4501" t="s">
        <v>45</v>
      </c>
      <c r="B4501" t="s">
        <v>19</v>
      </c>
      <c r="C4501" s="37">
        <v>2491</v>
      </c>
      <c r="D4501" s="38">
        <v>2011</v>
      </c>
    </row>
    <row r="4502" spans="1:4" x14ac:dyDescent="0.25">
      <c r="A4502" t="s">
        <v>45</v>
      </c>
      <c r="B4502" t="s">
        <v>20</v>
      </c>
      <c r="C4502" s="37">
        <v>6236</v>
      </c>
      <c r="D4502" s="38">
        <v>2011</v>
      </c>
    </row>
    <row r="4503" spans="1:4" x14ac:dyDescent="0.25">
      <c r="A4503" t="s">
        <v>45</v>
      </c>
      <c r="B4503" t="s">
        <v>21</v>
      </c>
      <c r="C4503" s="37">
        <v>1350</v>
      </c>
      <c r="D4503" s="38">
        <v>2011</v>
      </c>
    </row>
    <row r="4504" spans="1:4" x14ac:dyDescent="0.25">
      <c r="A4504" t="s">
        <v>45</v>
      </c>
      <c r="B4504" t="s">
        <v>22</v>
      </c>
      <c r="C4504" s="37">
        <v>1371</v>
      </c>
      <c r="D4504" s="38">
        <v>2011</v>
      </c>
    </row>
    <row r="4505" spans="1:4" x14ac:dyDescent="0.25">
      <c r="A4505" t="s">
        <v>45</v>
      </c>
      <c r="B4505" t="s">
        <v>23</v>
      </c>
      <c r="C4505" s="37">
        <v>659</v>
      </c>
      <c r="D4505" s="38">
        <v>2011</v>
      </c>
    </row>
    <row r="4506" spans="1:4" x14ac:dyDescent="0.25">
      <c r="A4506" t="s">
        <v>45</v>
      </c>
      <c r="B4506" t="s">
        <v>24</v>
      </c>
      <c r="C4506" s="37">
        <v>1263</v>
      </c>
      <c r="D4506" s="38">
        <v>2011</v>
      </c>
    </row>
    <row r="4507" spans="1:4" x14ac:dyDescent="0.25">
      <c r="A4507" t="s">
        <v>45</v>
      </c>
      <c r="B4507" t="s">
        <v>25</v>
      </c>
      <c r="C4507" s="37">
        <v>71</v>
      </c>
      <c r="D4507" s="38">
        <v>2011</v>
      </c>
    </row>
    <row r="4508" spans="1:4" x14ac:dyDescent="0.25">
      <c r="A4508" t="s">
        <v>45</v>
      </c>
      <c r="B4508" t="s">
        <v>26</v>
      </c>
      <c r="C4508" s="37">
        <v>0</v>
      </c>
      <c r="D4508" s="38">
        <v>2011</v>
      </c>
    </row>
    <row r="4509" spans="1:4" x14ac:dyDescent="0.25">
      <c r="A4509" t="s">
        <v>45</v>
      </c>
      <c r="B4509" t="s">
        <v>27</v>
      </c>
      <c r="C4509" s="37">
        <v>269</v>
      </c>
      <c r="D4509" s="38">
        <v>2011</v>
      </c>
    </row>
    <row r="4510" spans="1:4" x14ac:dyDescent="0.25">
      <c r="A4510" t="s">
        <v>45</v>
      </c>
      <c r="B4510" t="s">
        <v>28</v>
      </c>
      <c r="C4510" s="37">
        <v>453</v>
      </c>
      <c r="D4510" s="38">
        <v>2011</v>
      </c>
    </row>
    <row r="4511" spans="1:4" x14ac:dyDescent="0.25">
      <c r="A4511" t="s">
        <v>45</v>
      </c>
      <c r="B4511" t="s">
        <v>29</v>
      </c>
      <c r="C4511" s="37">
        <v>1423</v>
      </c>
      <c r="D4511" s="38">
        <v>2011</v>
      </c>
    </row>
    <row r="4512" spans="1:4" x14ac:dyDescent="0.25">
      <c r="A4512" t="s">
        <v>45</v>
      </c>
      <c r="B4512" t="s">
        <v>30</v>
      </c>
      <c r="C4512" s="37">
        <v>1652</v>
      </c>
      <c r="D4512" s="38">
        <v>2011</v>
      </c>
    </row>
    <row r="4513" spans="1:4" x14ac:dyDescent="0.25">
      <c r="A4513" t="s">
        <v>45</v>
      </c>
      <c r="B4513" t="s">
        <v>31</v>
      </c>
      <c r="C4513" s="37">
        <v>1413</v>
      </c>
      <c r="D4513" s="38">
        <v>2011</v>
      </c>
    </row>
    <row r="4514" spans="1:4" x14ac:dyDescent="0.25">
      <c r="A4514" t="s">
        <v>45</v>
      </c>
      <c r="B4514" t="s">
        <v>32</v>
      </c>
      <c r="C4514" s="37">
        <v>7</v>
      </c>
      <c r="D4514" s="38">
        <v>2011</v>
      </c>
    </row>
    <row r="4515" spans="1:4" x14ac:dyDescent="0.25">
      <c r="A4515" t="s">
        <v>45</v>
      </c>
      <c r="B4515" t="s">
        <v>33</v>
      </c>
      <c r="C4515" s="37">
        <v>1172</v>
      </c>
      <c r="D4515" s="38">
        <v>2011</v>
      </c>
    </row>
    <row r="4516" spans="1:4" x14ac:dyDescent="0.25">
      <c r="A4516" t="s">
        <v>45</v>
      </c>
      <c r="B4516" t="s">
        <v>34</v>
      </c>
      <c r="C4516" s="37">
        <v>1079</v>
      </c>
      <c r="D4516" s="38">
        <v>2011</v>
      </c>
    </row>
    <row r="4517" spans="1:4" x14ac:dyDescent="0.25">
      <c r="A4517" t="s">
        <v>45</v>
      </c>
      <c r="B4517" t="s">
        <v>35</v>
      </c>
      <c r="C4517" s="37">
        <v>324</v>
      </c>
      <c r="D4517" s="38">
        <v>2011</v>
      </c>
    </row>
    <row r="4518" spans="1:4" x14ac:dyDescent="0.25">
      <c r="A4518" t="s">
        <v>45</v>
      </c>
      <c r="B4518" t="s">
        <v>36</v>
      </c>
      <c r="C4518" s="37">
        <v>7222</v>
      </c>
      <c r="D4518" s="38">
        <v>2011</v>
      </c>
    </row>
    <row r="4519" spans="1:4" x14ac:dyDescent="0.25">
      <c r="A4519" t="s">
        <v>45</v>
      </c>
      <c r="B4519" t="s">
        <v>37</v>
      </c>
      <c r="C4519" s="37">
        <v>427</v>
      </c>
      <c r="D4519" s="38">
        <v>2011</v>
      </c>
    </row>
    <row r="4520" spans="1:4" x14ac:dyDescent="0.25">
      <c r="A4520" t="s">
        <v>45</v>
      </c>
      <c r="B4520" t="s">
        <v>38</v>
      </c>
      <c r="C4520" s="37">
        <v>1322</v>
      </c>
      <c r="D4520" s="38">
        <v>2011</v>
      </c>
    </row>
    <row r="4521" spans="1:4" x14ac:dyDescent="0.25">
      <c r="A4521" t="s">
        <v>45</v>
      </c>
      <c r="B4521" t="s">
        <v>39</v>
      </c>
      <c r="C4521" s="37">
        <v>537</v>
      </c>
      <c r="D4521" s="38">
        <v>2011</v>
      </c>
    </row>
    <row r="4522" spans="1:4" x14ac:dyDescent="0.25">
      <c r="A4522" t="s">
        <v>45</v>
      </c>
      <c r="B4522" t="s">
        <v>40</v>
      </c>
      <c r="C4522" s="37">
        <v>2056</v>
      </c>
      <c r="D4522" s="38">
        <v>2011</v>
      </c>
    </row>
    <row r="4523" spans="1:4" x14ac:dyDescent="0.25">
      <c r="A4523" t="s">
        <v>45</v>
      </c>
      <c r="B4523" t="s">
        <v>41</v>
      </c>
      <c r="C4523" s="37">
        <v>1099</v>
      </c>
      <c r="D4523" s="38">
        <v>2011</v>
      </c>
    </row>
    <row r="4524" spans="1:4" x14ac:dyDescent="0.25">
      <c r="A4524" t="s">
        <v>45</v>
      </c>
      <c r="B4524" t="s">
        <v>42</v>
      </c>
      <c r="C4524" s="37">
        <v>313</v>
      </c>
      <c r="D4524" s="38">
        <v>2011</v>
      </c>
    </row>
    <row r="4525" spans="1:4" x14ac:dyDescent="0.25">
      <c r="A4525" t="s">
        <v>45</v>
      </c>
      <c r="B4525" t="s">
        <v>43</v>
      </c>
      <c r="C4525" s="37">
        <v>949</v>
      </c>
      <c r="D4525" s="38">
        <v>2011</v>
      </c>
    </row>
    <row r="4526" spans="1:4" x14ac:dyDescent="0.25">
      <c r="A4526" t="s">
        <v>45</v>
      </c>
      <c r="B4526" t="s">
        <v>44</v>
      </c>
      <c r="C4526" s="37">
        <v>2034</v>
      </c>
      <c r="D4526" s="38">
        <v>2011</v>
      </c>
    </row>
    <row r="4527" spans="1:4" x14ac:dyDescent="0.25">
      <c r="A4527" t="s">
        <v>45</v>
      </c>
      <c r="B4527" t="s">
        <v>45</v>
      </c>
      <c r="C4527" s="37" t="s">
        <v>60</v>
      </c>
      <c r="D4527" s="38">
        <v>2011</v>
      </c>
    </row>
    <row r="4528" spans="1:4" x14ac:dyDescent="0.25">
      <c r="A4528" t="s">
        <v>45</v>
      </c>
      <c r="B4528" t="s">
        <v>46</v>
      </c>
      <c r="C4528" s="37">
        <v>1407</v>
      </c>
      <c r="D4528" s="38">
        <v>2011</v>
      </c>
    </row>
    <row r="4529" spans="1:4" x14ac:dyDescent="0.25">
      <c r="A4529" t="s">
        <v>45</v>
      </c>
      <c r="B4529" t="s">
        <v>47</v>
      </c>
      <c r="C4529" s="37">
        <v>0</v>
      </c>
      <c r="D4529" s="38">
        <v>2011</v>
      </c>
    </row>
    <row r="4530" spans="1:4" x14ac:dyDescent="0.25">
      <c r="A4530" t="s">
        <v>45</v>
      </c>
      <c r="B4530" t="s">
        <v>48</v>
      </c>
      <c r="C4530" s="37">
        <v>370</v>
      </c>
      <c r="D4530" s="38">
        <v>2011</v>
      </c>
    </row>
    <row r="4531" spans="1:4" x14ac:dyDescent="0.25">
      <c r="A4531" t="s">
        <v>45</v>
      </c>
      <c r="B4531" t="s">
        <v>49</v>
      </c>
      <c r="C4531" s="37">
        <v>417</v>
      </c>
      <c r="D4531" s="38">
        <v>2011</v>
      </c>
    </row>
    <row r="4532" spans="1:4" x14ac:dyDescent="0.25">
      <c r="A4532" t="s">
        <v>45</v>
      </c>
      <c r="B4532" t="s">
        <v>50</v>
      </c>
      <c r="C4532" s="37">
        <v>673</v>
      </c>
      <c r="D4532" s="38">
        <v>2011</v>
      </c>
    </row>
    <row r="4533" spans="1:4" x14ac:dyDescent="0.25">
      <c r="A4533" t="s">
        <v>45</v>
      </c>
      <c r="B4533" t="s">
        <v>51</v>
      </c>
      <c r="C4533" s="37">
        <v>4498</v>
      </c>
      <c r="D4533" s="38">
        <v>2011</v>
      </c>
    </row>
    <row r="4534" spans="1:4" x14ac:dyDescent="0.25">
      <c r="A4534" t="s">
        <v>45</v>
      </c>
      <c r="B4534" t="s">
        <v>52</v>
      </c>
      <c r="C4534" s="37">
        <v>3443</v>
      </c>
      <c r="D4534" s="38">
        <v>2011</v>
      </c>
    </row>
    <row r="4535" spans="1:4" x14ac:dyDescent="0.25">
      <c r="A4535" t="s">
        <v>45</v>
      </c>
      <c r="B4535" t="s">
        <v>53</v>
      </c>
      <c r="C4535" s="37">
        <v>176</v>
      </c>
      <c r="D4535" s="38">
        <v>2011</v>
      </c>
    </row>
    <row r="4536" spans="1:4" x14ac:dyDescent="0.25">
      <c r="A4536" t="s">
        <v>45</v>
      </c>
      <c r="B4536" t="s">
        <v>54</v>
      </c>
      <c r="C4536" s="37">
        <v>1179</v>
      </c>
      <c r="D4536" s="38">
        <v>2011</v>
      </c>
    </row>
    <row r="4537" spans="1:4" x14ac:dyDescent="0.25">
      <c r="A4537" t="s">
        <v>45</v>
      </c>
      <c r="B4537" t="s">
        <v>55</v>
      </c>
      <c r="C4537" s="37">
        <v>21862</v>
      </c>
      <c r="D4537" s="38">
        <v>2011</v>
      </c>
    </row>
    <row r="4538" spans="1:4" x14ac:dyDescent="0.25">
      <c r="A4538" t="s">
        <v>45</v>
      </c>
      <c r="B4538" t="s">
        <v>56</v>
      </c>
      <c r="C4538" s="37">
        <v>66</v>
      </c>
      <c r="D4538" s="38">
        <v>2011</v>
      </c>
    </row>
    <row r="4539" spans="1:4" x14ac:dyDescent="0.25">
      <c r="A4539" t="s">
        <v>45</v>
      </c>
      <c r="B4539" t="s">
        <v>57</v>
      </c>
      <c r="C4539" s="37">
        <v>914</v>
      </c>
      <c r="D4539" s="38">
        <v>2011</v>
      </c>
    </row>
    <row r="4540" spans="1:4" x14ac:dyDescent="0.25">
      <c r="A4540" t="s">
        <v>45</v>
      </c>
      <c r="B4540" t="s">
        <v>58</v>
      </c>
      <c r="C4540" s="37">
        <v>914</v>
      </c>
      <c r="D4540" s="38">
        <v>2011</v>
      </c>
    </row>
    <row r="4541" spans="1:4" x14ac:dyDescent="0.25">
      <c r="A4541" t="s">
        <v>46</v>
      </c>
      <c r="B4541" t="s">
        <v>8</v>
      </c>
      <c r="C4541" s="37">
        <v>1332</v>
      </c>
      <c r="D4541" s="38">
        <v>2011</v>
      </c>
    </row>
    <row r="4542" spans="1:4" x14ac:dyDescent="0.25">
      <c r="A4542" t="s">
        <v>46</v>
      </c>
      <c r="B4542" t="s">
        <v>9</v>
      </c>
      <c r="C4542" s="37">
        <v>759</v>
      </c>
      <c r="D4542" s="38">
        <v>2011</v>
      </c>
    </row>
    <row r="4543" spans="1:4" x14ac:dyDescent="0.25">
      <c r="A4543" t="s">
        <v>46</v>
      </c>
      <c r="B4543" t="s">
        <v>10</v>
      </c>
      <c r="C4543" s="37">
        <v>2278</v>
      </c>
      <c r="D4543" s="38">
        <v>2011</v>
      </c>
    </row>
    <row r="4544" spans="1:4" x14ac:dyDescent="0.25">
      <c r="A4544" t="s">
        <v>46</v>
      </c>
      <c r="B4544" t="s">
        <v>11</v>
      </c>
      <c r="C4544" s="37">
        <v>582</v>
      </c>
      <c r="D4544" s="38">
        <v>2011</v>
      </c>
    </row>
    <row r="4545" spans="1:4" x14ac:dyDescent="0.25">
      <c r="A4545" t="s">
        <v>46</v>
      </c>
      <c r="B4545" t="s">
        <v>12</v>
      </c>
      <c r="C4545" s="37">
        <v>10672</v>
      </c>
      <c r="D4545" s="38">
        <v>2011</v>
      </c>
    </row>
    <row r="4546" spans="1:4" x14ac:dyDescent="0.25">
      <c r="A4546" t="s">
        <v>46</v>
      </c>
      <c r="B4546" t="s">
        <v>13</v>
      </c>
      <c r="C4546" s="37">
        <v>2491</v>
      </c>
      <c r="D4546" s="38">
        <v>2011</v>
      </c>
    </row>
    <row r="4547" spans="1:4" x14ac:dyDescent="0.25">
      <c r="A4547" t="s">
        <v>46</v>
      </c>
      <c r="B4547" t="s">
        <v>14</v>
      </c>
      <c r="C4547" s="37">
        <v>4150</v>
      </c>
      <c r="D4547" s="38">
        <v>2011</v>
      </c>
    </row>
    <row r="4548" spans="1:4" x14ac:dyDescent="0.25">
      <c r="A4548" t="s">
        <v>46</v>
      </c>
      <c r="B4548" t="s">
        <v>15</v>
      </c>
      <c r="C4548" s="37">
        <v>5177</v>
      </c>
      <c r="D4548" s="38">
        <v>2011</v>
      </c>
    </row>
    <row r="4549" spans="1:4" x14ac:dyDescent="0.25">
      <c r="A4549" t="s">
        <v>46</v>
      </c>
      <c r="B4549" t="s">
        <v>16</v>
      </c>
      <c r="C4549" s="37">
        <v>1401</v>
      </c>
      <c r="D4549" s="38">
        <v>2011</v>
      </c>
    </row>
    <row r="4550" spans="1:4" x14ac:dyDescent="0.25">
      <c r="A4550" t="s">
        <v>46</v>
      </c>
      <c r="B4550" t="s">
        <v>17</v>
      </c>
      <c r="C4550" s="37">
        <v>19299</v>
      </c>
      <c r="D4550" s="38">
        <v>2011</v>
      </c>
    </row>
    <row r="4551" spans="1:4" x14ac:dyDescent="0.25">
      <c r="A4551" t="s">
        <v>46</v>
      </c>
      <c r="B4551" t="s">
        <v>18</v>
      </c>
      <c r="C4551" s="37">
        <v>4627</v>
      </c>
      <c r="D4551" s="38">
        <v>2011</v>
      </c>
    </row>
    <row r="4552" spans="1:4" x14ac:dyDescent="0.25">
      <c r="A4552" t="s">
        <v>46</v>
      </c>
      <c r="B4552" t="s">
        <v>19</v>
      </c>
      <c r="C4552" s="37">
        <v>495</v>
      </c>
      <c r="D4552" s="38">
        <v>2011</v>
      </c>
    </row>
    <row r="4553" spans="1:4" x14ac:dyDescent="0.25">
      <c r="A4553" t="s">
        <v>46</v>
      </c>
      <c r="B4553" t="s">
        <v>20</v>
      </c>
      <c r="C4553" s="37">
        <v>236</v>
      </c>
      <c r="D4553" s="38">
        <v>2011</v>
      </c>
    </row>
    <row r="4554" spans="1:4" x14ac:dyDescent="0.25">
      <c r="A4554" t="s">
        <v>46</v>
      </c>
      <c r="B4554" t="s">
        <v>21</v>
      </c>
      <c r="C4554" s="37">
        <v>3902</v>
      </c>
      <c r="D4554" s="38">
        <v>2011</v>
      </c>
    </row>
    <row r="4555" spans="1:4" x14ac:dyDescent="0.25">
      <c r="A4555" t="s">
        <v>46</v>
      </c>
      <c r="B4555" t="s">
        <v>22</v>
      </c>
      <c r="C4555" s="37">
        <v>4086</v>
      </c>
      <c r="D4555" s="38">
        <v>2011</v>
      </c>
    </row>
    <row r="4556" spans="1:4" x14ac:dyDescent="0.25">
      <c r="A4556" t="s">
        <v>46</v>
      </c>
      <c r="B4556" t="s">
        <v>23</v>
      </c>
      <c r="C4556" s="37">
        <v>1176</v>
      </c>
      <c r="D4556" s="38">
        <v>2011</v>
      </c>
    </row>
    <row r="4557" spans="1:4" x14ac:dyDescent="0.25">
      <c r="A4557" t="s">
        <v>46</v>
      </c>
      <c r="B4557" t="s">
        <v>24</v>
      </c>
      <c r="C4557" s="37">
        <v>2323</v>
      </c>
      <c r="D4557" s="38">
        <v>2011</v>
      </c>
    </row>
    <row r="4558" spans="1:4" x14ac:dyDescent="0.25">
      <c r="A4558" t="s">
        <v>46</v>
      </c>
      <c r="B4558" t="s">
        <v>25</v>
      </c>
      <c r="C4558" s="37">
        <v>4013</v>
      </c>
      <c r="D4558" s="38">
        <v>2011</v>
      </c>
    </row>
    <row r="4559" spans="1:4" x14ac:dyDescent="0.25">
      <c r="A4559" t="s">
        <v>46</v>
      </c>
      <c r="B4559" t="s">
        <v>26</v>
      </c>
      <c r="C4559" s="37">
        <v>615</v>
      </c>
      <c r="D4559" s="38">
        <v>2011</v>
      </c>
    </row>
    <row r="4560" spans="1:4" x14ac:dyDescent="0.25">
      <c r="A4560" t="s">
        <v>46</v>
      </c>
      <c r="B4560" t="s">
        <v>27</v>
      </c>
      <c r="C4560" s="37">
        <v>608</v>
      </c>
      <c r="D4560" s="38">
        <v>2011</v>
      </c>
    </row>
    <row r="4561" spans="1:4" x14ac:dyDescent="0.25">
      <c r="A4561" t="s">
        <v>46</v>
      </c>
      <c r="B4561" t="s">
        <v>28</v>
      </c>
      <c r="C4561" s="37">
        <v>17751</v>
      </c>
      <c r="D4561" s="38">
        <v>2011</v>
      </c>
    </row>
    <row r="4562" spans="1:4" x14ac:dyDescent="0.25">
      <c r="A4562" t="s">
        <v>46</v>
      </c>
      <c r="B4562" t="s">
        <v>29</v>
      </c>
      <c r="C4562" s="37">
        <v>6284</v>
      </c>
      <c r="D4562" s="38">
        <v>2011</v>
      </c>
    </row>
    <row r="4563" spans="1:4" x14ac:dyDescent="0.25">
      <c r="A4563" t="s">
        <v>46</v>
      </c>
      <c r="B4563" t="s">
        <v>30</v>
      </c>
      <c r="C4563" s="37">
        <v>4406</v>
      </c>
      <c r="D4563" s="38">
        <v>2011</v>
      </c>
    </row>
    <row r="4564" spans="1:4" x14ac:dyDescent="0.25">
      <c r="A4564" t="s">
        <v>46</v>
      </c>
      <c r="B4564" t="s">
        <v>31</v>
      </c>
      <c r="C4564" s="37">
        <v>853</v>
      </c>
      <c r="D4564" s="38">
        <v>2011</v>
      </c>
    </row>
    <row r="4565" spans="1:4" x14ac:dyDescent="0.25">
      <c r="A4565" t="s">
        <v>46</v>
      </c>
      <c r="B4565" t="s">
        <v>32</v>
      </c>
      <c r="C4565" s="37">
        <v>1238</v>
      </c>
      <c r="D4565" s="38">
        <v>2011</v>
      </c>
    </row>
    <row r="4566" spans="1:4" x14ac:dyDescent="0.25">
      <c r="A4566" t="s">
        <v>46</v>
      </c>
      <c r="B4566" t="s">
        <v>33</v>
      </c>
      <c r="C4566" s="37">
        <v>1761</v>
      </c>
      <c r="D4566" s="38">
        <v>2011</v>
      </c>
    </row>
    <row r="4567" spans="1:4" x14ac:dyDescent="0.25">
      <c r="A4567" t="s">
        <v>46</v>
      </c>
      <c r="B4567" t="s">
        <v>34</v>
      </c>
      <c r="C4567" s="37">
        <v>338</v>
      </c>
      <c r="D4567" s="38">
        <v>2011</v>
      </c>
    </row>
    <row r="4568" spans="1:4" x14ac:dyDescent="0.25">
      <c r="A4568" t="s">
        <v>46</v>
      </c>
      <c r="B4568" t="s">
        <v>35</v>
      </c>
      <c r="C4568" s="37">
        <v>582</v>
      </c>
      <c r="D4568" s="38">
        <v>2011</v>
      </c>
    </row>
    <row r="4569" spans="1:4" x14ac:dyDescent="0.25">
      <c r="A4569" t="s">
        <v>46</v>
      </c>
      <c r="B4569" t="s">
        <v>36</v>
      </c>
      <c r="C4569" s="37">
        <v>1057</v>
      </c>
      <c r="D4569" s="38">
        <v>2011</v>
      </c>
    </row>
    <row r="4570" spans="1:4" x14ac:dyDescent="0.25">
      <c r="A4570" t="s">
        <v>46</v>
      </c>
      <c r="B4570" t="s">
        <v>37</v>
      </c>
      <c r="C4570" s="37">
        <v>1326</v>
      </c>
      <c r="D4570" s="38">
        <v>2011</v>
      </c>
    </row>
    <row r="4571" spans="1:4" x14ac:dyDescent="0.25">
      <c r="A4571" t="s">
        <v>46</v>
      </c>
      <c r="B4571" t="s">
        <v>38</v>
      </c>
      <c r="C4571" s="37">
        <v>36133</v>
      </c>
      <c r="D4571" s="38">
        <v>2011</v>
      </c>
    </row>
    <row r="4572" spans="1:4" x14ac:dyDescent="0.25">
      <c r="A4572" t="s">
        <v>46</v>
      </c>
      <c r="B4572" t="s">
        <v>39</v>
      </c>
      <c r="C4572" s="37">
        <v>325</v>
      </c>
      <c r="D4572" s="38">
        <v>2011</v>
      </c>
    </row>
    <row r="4573" spans="1:4" x14ac:dyDescent="0.25">
      <c r="A4573" t="s">
        <v>46</v>
      </c>
      <c r="B4573" t="s">
        <v>40</v>
      </c>
      <c r="C4573" s="37">
        <v>29436</v>
      </c>
      <c r="D4573" s="38">
        <v>2011</v>
      </c>
    </row>
    <row r="4574" spans="1:4" x14ac:dyDescent="0.25">
      <c r="A4574" t="s">
        <v>46</v>
      </c>
      <c r="B4574" t="s">
        <v>41</v>
      </c>
      <c r="C4574" s="37">
        <v>11254</v>
      </c>
      <c r="D4574" s="38">
        <v>2011</v>
      </c>
    </row>
    <row r="4575" spans="1:4" x14ac:dyDescent="0.25">
      <c r="A4575" t="s">
        <v>46</v>
      </c>
      <c r="B4575" t="s">
        <v>42</v>
      </c>
      <c r="C4575" s="37">
        <v>195</v>
      </c>
      <c r="D4575" s="38">
        <v>2011</v>
      </c>
    </row>
    <row r="4576" spans="1:4" x14ac:dyDescent="0.25">
      <c r="A4576" t="s">
        <v>46</v>
      </c>
      <c r="B4576" t="s">
        <v>43</v>
      </c>
      <c r="C4576" s="37">
        <v>13075</v>
      </c>
      <c r="D4576" s="38">
        <v>2011</v>
      </c>
    </row>
    <row r="4577" spans="1:4" x14ac:dyDescent="0.25">
      <c r="A4577" t="s">
        <v>46</v>
      </c>
      <c r="B4577" t="s">
        <v>44</v>
      </c>
      <c r="C4577" s="37">
        <v>283</v>
      </c>
      <c r="D4577" s="38">
        <v>2011</v>
      </c>
    </row>
    <row r="4578" spans="1:4" x14ac:dyDescent="0.25">
      <c r="A4578" t="s">
        <v>46</v>
      </c>
      <c r="B4578" t="s">
        <v>45</v>
      </c>
      <c r="C4578" s="37">
        <v>1594</v>
      </c>
      <c r="D4578" s="38">
        <v>2011</v>
      </c>
    </row>
    <row r="4579" spans="1:4" x14ac:dyDescent="0.25">
      <c r="A4579" t="s">
        <v>46</v>
      </c>
      <c r="B4579" t="s">
        <v>46</v>
      </c>
      <c r="C4579" s="37" t="s">
        <v>60</v>
      </c>
      <c r="D4579" s="38">
        <v>2011</v>
      </c>
    </row>
    <row r="4580" spans="1:4" x14ac:dyDescent="0.25">
      <c r="A4580" t="s">
        <v>46</v>
      </c>
      <c r="B4580" t="s">
        <v>47</v>
      </c>
      <c r="C4580" s="37">
        <v>799</v>
      </c>
      <c r="D4580" s="38">
        <v>2011</v>
      </c>
    </row>
    <row r="4581" spans="1:4" x14ac:dyDescent="0.25">
      <c r="A4581" t="s">
        <v>46</v>
      </c>
      <c r="B4581" t="s">
        <v>48</v>
      </c>
      <c r="C4581" s="37">
        <v>3438</v>
      </c>
      <c r="D4581" s="38">
        <v>2011</v>
      </c>
    </row>
    <row r="4582" spans="1:4" x14ac:dyDescent="0.25">
      <c r="A4582" t="s">
        <v>46</v>
      </c>
      <c r="B4582" t="s">
        <v>49</v>
      </c>
      <c r="C4582" s="37">
        <v>142</v>
      </c>
      <c r="D4582" s="38">
        <v>2011</v>
      </c>
    </row>
    <row r="4583" spans="1:4" x14ac:dyDescent="0.25">
      <c r="A4583" t="s">
        <v>46</v>
      </c>
      <c r="B4583" t="s">
        <v>50</v>
      </c>
      <c r="C4583" s="37">
        <v>3742</v>
      </c>
      <c r="D4583" s="38">
        <v>2011</v>
      </c>
    </row>
    <row r="4584" spans="1:4" x14ac:dyDescent="0.25">
      <c r="A4584" t="s">
        <v>46</v>
      </c>
      <c r="B4584" t="s">
        <v>51</v>
      </c>
      <c r="C4584" s="37">
        <v>7006</v>
      </c>
      <c r="D4584" s="38">
        <v>2011</v>
      </c>
    </row>
    <row r="4585" spans="1:4" x14ac:dyDescent="0.25">
      <c r="A4585" t="s">
        <v>46</v>
      </c>
      <c r="B4585" t="s">
        <v>52</v>
      </c>
      <c r="C4585" s="37">
        <v>1246</v>
      </c>
      <c r="D4585" s="38">
        <v>2011</v>
      </c>
    </row>
    <row r="4586" spans="1:4" x14ac:dyDescent="0.25">
      <c r="A4586" t="s">
        <v>46</v>
      </c>
      <c r="B4586" t="s">
        <v>53</v>
      </c>
      <c r="C4586" s="37">
        <v>446</v>
      </c>
      <c r="D4586" s="38">
        <v>2011</v>
      </c>
    </row>
    <row r="4587" spans="1:4" x14ac:dyDescent="0.25">
      <c r="A4587" t="s">
        <v>46</v>
      </c>
      <c r="B4587" t="s">
        <v>54</v>
      </c>
      <c r="C4587" s="37">
        <v>8419</v>
      </c>
      <c r="D4587" s="38">
        <v>2011</v>
      </c>
    </row>
    <row r="4588" spans="1:4" x14ac:dyDescent="0.25">
      <c r="A4588" t="s">
        <v>46</v>
      </c>
      <c r="B4588" t="s">
        <v>55</v>
      </c>
      <c r="C4588" s="37">
        <v>3688</v>
      </c>
      <c r="D4588" s="38">
        <v>2011</v>
      </c>
    </row>
    <row r="4589" spans="1:4" x14ac:dyDescent="0.25">
      <c r="A4589" t="s">
        <v>46</v>
      </c>
      <c r="B4589" t="s">
        <v>56</v>
      </c>
      <c r="C4589" s="37">
        <v>4631</v>
      </c>
      <c r="D4589" s="38">
        <v>2011</v>
      </c>
    </row>
    <row r="4590" spans="1:4" x14ac:dyDescent="0.25">
      <c r="A4590" t="s">
        <v>46</v>
      </c>
      <c r="B4590" t="s">
        <v>57</v>
      </c>
      <c r="C4590" s="37">
        <v>2426</v>
      </c>
      <c r="D4590" s="38">
        <v>2011</v>
      </c>
    </row>
    <row r="4591" spans="1:4" x14ac:dyDescent="0.25">
      <c r="A4591" t="s">
        <v>46</v>
      </c>
      <c r="B4591" t="s">
        <v>58</v>
      </c>
      <c r="C4591" s="37">
        <v>195</v>
      </c>
      <c r="D4591" s="38">
        <v>2011</v>
      </c>
    </row>
    <row r="4592" spans="1:4" x14ac:dyDescent="0.25">
      <c r="A4592" t="s">
        <v>47</v>
      </c>
      <c r="B4592" t="s">
        <v>8</v>
      </c>
      <c r="C4592" s="37">
        <v>0</v>
      </c>
      <c r="D4592" s="38">
        <v>2011</v>
      </c>
    </row>
    <row r="4593" spans="1:4" x14ac:dyDescent="0.25">
      <c r="A4593" t="s">
        <v>47</v>
      </c>
      <c r="B4593" t="s">
        <v>9</v>
      </c>
      <c r="C4593" s="37">
        <v>0</v>
      </c>
      <c r="D4593" s="38">
        <v>2011</v>
      </c>
    </row>
    <row r="4594" spans="1:4" x14ac:dyDescent="0.25">
      <c r="A4594" t="s">
        <v>47</v>
      </c>
      <c r="B4594" t="s">
        <v>10</v>
      </c>
      <c r="C4594" s="37">
        <v>214</v>
      </c>
      <c r="D4594" s="38">
        <v>2011</v>
      </c>
    </row>
    <row r="4595" spans="1:4" x14ac:dyDescent="0.25">
      <c r="A4595" t="s">
        <v>47</v>
      </c>
      <c r="B4595" t="s">
        <v>11</v>
      </c>
      <c r="C4595" s="37">
        <v>0</v>
      </c>
      <c r="D4595" s="38">
        <v>2011</v>
      </c>
    </row>
    <row r="4596" spans="1:4" x14ac:dyDescent="0.25">
      <c r="A4596" t="s">
        <v>47</v>
      </c>
      <c r="B4596" t="s">
        <v>12</v>
      </c>
      <c r="C4596" s="37">
        <v>1949</v>
      </c>
      <c r="D4596" s="38">
        <v>2011</v>
      </c>
    </row>
    <row r="4597" spans="1:4" x14ac:dyDescent="0.25">
      <c r="A4597" t="s">
        <v>47</v>
      </c>
      <c r="B4597" t="s">
        <v>13</v>
      </c>
      <c r="C4597" s="37">
        <v>301</v>
      </c>
      <c r="D4597" s="38">
        <v>2011</v>
      </c>
    </row>
    <row r="4598" spans="1:4" x14ac:dyDescent="0.25">
      <c r="A4598" t="s">
        <v>47</v>
      </c>
      <c r="B4598" t="s">
        <v>14</v>
      </c>
      <c r="C4598" s="37">
        <v>2613</v>
      </c>
      <c r="D4598" s="38">
        <v>2011</v>
      </c>
    </row>
    <row r="4599" spans="1:4" x14ac:dyDescent="0.25">
      <c r="A4599" t="s">
        <v>47</v>
      </c>
      <c r="B4599" t="s">
        <v>15</v>
      </c>
      <c r="C4599" s="37">
        <v>0</v>
      </c>
      <c r="D4599" s="38">
        <v>2011</v>
      </c>
    </row>
    <row r="4600" spans="1:4" x14ac:dyDescent="0.25">
      <c r="A4600" t="s">
        <v>47</v>
      </c>
      <c r="B4600" t="s">
        <v>16</v>
      </c>
      <c r="C4600" s="37">
        <v>0</v>
      </c>
      <c r="D4600" s="38">
        <v>2011</v>
      </c>
    </row>
    <row r="4601" spans="1:4" x14ac:dyDescent="0.25">
      <c r="A4601" t="s">
        <v>47</v>
      </c>
      <c r="B4601" t="s">
        <v>17</v>
      </c>
      <c r="C4601" s="37">
        <v>2230</v>
      </c>
      <c r="D4601" s="38">
        <v>2011</v>
      </c>
    </row>
    <row r="4602" spans="1:4" x14ac:dyDescent="0.25">
      <c r="A4602" t="s">
        <v>47</v>
      </c>
      <c r="B4602" t="s">
        <v>18</v>
      </c>
      <c r="C4602" s="37">
        <v>476</v>
      </c>
      <c r="D4602" s="38">
        <v>2011</v>
      </c>
    </row>
    <row r="4603" spans="1:4" x14ac:dyDescent="0.25">
      <c r="A4603" t="s">
        <v>47</v>
      </c>
      <c r="B4603" t="s">
        <v>19</v>
      </c>
      <c r="C4603" s="37">
        <v>0</v>
      </c>
      <c r="D4603" s="38">
        <v>2011</v>
      </c>
    </row>
    <row r="4604" spans="1:4" x14ac:dyDescent="0.25">
      <c r="A4604" t="s">
        <v>47</v>
      </c>
      <c r="B4604" t="s">
        <v>20</v>
      </c>
      <c r="C4604" s="37">
        <v>107</v>
      </c>
      <c r="D4604" s="38">
        <v>2011</v>
      </c>
    </row>
    <row r="4605" spans="1:4" x14ac:dyDescent="0.25">
      <c r="A4605" t="s">
        <v>47</v>
      </c>
      <c r="B4605" t="s">
        <v>21</v>
      </c>
      <c r="C4605" s="37">
        <v>373</v>
      </c>
      <c r="D4605" s="38">
        <v>2011</v>
      </c>
    </row>
    <row r="4606" spans="1:4" x14ac:dyDescent="0.25">
      <c r="A4606" t="s">
        <v>47</v>
      </c>
      <c r="B4606" t="s">
        <v>22</v>
      </c>
      <c r="C4606" s="37">
        <v>41</v>
      </c>
      <c r="D4606" s="38">
        <v>2011</v>
      </c>
    </row>
    <row r="4607" spans="1:4" x14ac:dyDescent="0.25">
      <c r="A4607" t="s">
        <v>47</v>
      </c>
      <c r="B4607" t="s">
        <v>23</v>
      </c>
      <c r="C4607" s="37">
        <v>82</v>
      </c>
      <c r="D4607" s="38">
        <v>2011</v>
      </c>
    </row>
    <row r="4608" spans="1:4" x14ac:dyDescent="0.25">
      <c r="A4608" t="s">
        <v>47</v>
      </c>
      <c r="B4608" t="s">
        <v>24</v>
      </c>
      <c r="C4608" s="37">
        <v>374</v>
      </c>
      <c r="D4608" s="38">
        <v>2011</v>
      </c>
    </row>
    <row r="4609" spans="1:4" x14ac:dyDescent="0.25">
      <c r="A4609" t="s">
        <v>47</v>
      </c>
      <c r="B4609" t="s">
        <v>25</v>
      </c>
      <c r="C4609" s="37">
        <v>211</v>
      </c>
      <c r="D4609" s="38">
        <v>2011</v>
      </c>
    </row>
    <row r="4610" spans="1:4" x14ac:dyDescent="0.25">
      <c r="A4610" t="s">
        <v>47</v>
      </c>
      <c r="B4610" t="s">
        <v>26</v>
      </c>
      <c r="C4610" s="37">
        <v>121</v>
      </c>
      <c r="D4610" s="38">
        <v>2011</v>
      </c>
    </row>
    <row r="4611" spans="1:4" x14ac:dyDescent="0.25">
      <c r="A4611" t="s">
        <v>47</v>
      </c>
      <c r="B4611" t="s">
        <v>27</v>
      </c>
      <c r="C4611" s="37">
        <v>228</v>
      </c>
      <c r="D4611" s="38">
        <v>2011</v>
      </c>
    </row>
    <row r="4612" spans="1:4" x14ac:dyDescent="0.25">
      <c r="A4612" t="s">
        <v>47</v>
      </c>
      <c r="B4612" t="s">
        <v>28</v>
      </c>
      <c r="C4612" s="37">
        <v>472</v>
      </c>
      <c r="D4612" s="38">
        <v>2011</v>
      </c>
    </row>
    <row r="4613" spans="1:4" x14ac:dyDescent="0.25">
      <c r="A4613" t="s">
        <v>47</v>
      </c>
      <c r="B4613" t="s">
        <v>29</v>
      </c>
      <c r="C4613" s="37">
        <v>7715</v>
      </c>
      <c r="D4613" s="38">
        <v>2011</v>
      </c>
    </row>
    <row r="4614" spans="1:4" x14ac:dyDescent="0.25">
      <c r="A4614" t="s">
        <v>47</v>
      </c>
      <c r="B4614" t="s">
        <v>30</v>
      </c>
      <c r="C4614" s="37">
        <v>178</v>
      </c>
      <c r="D4614" s="38">
        <v>2011</v>
      </c>
    </row>
    <row r="4615" spans="1:4" x14ac:dyDescent="0.25">
      <c r="A4615" t="s">
        <v>47</v>
      </c>
      <c r="B4615" t="s">
        <v>31</v>
      </c>
      <c r="C4615" s="37">
        <v>27</v>
      </c>
      <c r="D4615" s="38">
        <v>2011</v>
      </c>
    </row>
    <row r="4616" spans="1:4" x14ac:dyDescent="0.25">
      <c r="A4616" t="s">
        <v>47</v>
      </c>
      <c r="B4616" t="s">
        <v>32</v>
      </c>
      <c r="C4616" s="37">
        <v>0</v>
      </c>
      <c r="D4616" s="38">
        <v>2011</v>
      </c>
    </row>
    <row r="4617" spans="1:4" x14ac:dyDescent="0.25">
      <c r="A4617" t="s">
        <v>47</v>
      </c>
      <c r="B4617" t="s">
        <v>33</v>
      </c>
      <c r="C4617" s="37">
        <v>109</v>
      </c>
      <c r="D4617" s="38">
        <v>2011</v>
      </c>
    </row>
    <row r="4618" spans="1:4" x14ac:dyDescent="0.25">
      <c r="A4618" t="s">
        <v>47</v>
      </c>
      <c r="B4618" t="s">
        <v>34</v>
      </c>
      <c r="C4618" s="37">
        <v>0</v>
      </c>
      <c r="D4618" s="38">
        <v>2011</v>
      </c>
    </row>
    <row r="4619" spans="1:4" x14ac:dyDescent="0.25">
      <c r="A4619" t="s">
        <v>47</v>
      </c>
      <c r="B4619" t="s">
        <v>35</v>
      </c>
      <c r="C4619" s="37">
        <v>0</v>
      </c>
      <c r="D4619" s="38">
        <v>2011</v>
      </c>
    </row>
    <row r="4620" spans="1:4" x14ac:dyDescent="0.25">
      <c r="A4620" t="s">
        <v>47</v>
      </c>
      <c r="B4620" t="s">
        <v>36</v>
      </c>
      <c r="C4620" s="37">
        <v>0</v>
      </c>
      <c r="D4620" s="38">
        <v>2011</v>
      </c>
    </row>
    <row r="4621" spans="1:4" x14ac:dyDescent="0.25">
      <c r="A4621" t="s">
        <v>47</v>
      </c>
      <c r="B4621" t="s">
        <v>37</v>
      </c>
      <c r="C4621" s="37">
        <v>941</v>
      </c>
      <c r="D4621" s="38">
        <v>2011</v>
      </c>
    </row>
    <row r="4622" spans="1:4" x14ac:dyDescent="0.25">
      <c r="A4622" t="s">
        <v>47</v>
      </c>
      <c r="B4622" t="s">
        <v>38</v>
      </c>
      <c r="C4622" s="37">
        <v>1224</v>
      </c>
      <c r="D4622" s="38">
        <v>2011</v>
      </c>
    </row>
    <row r="4623" spans="1:4" x14ac:dyDescent="0.25">
      <c r="A4623" t="s">
        <v>47</v>
      </c>
      <c r="B4623" t="s">
        <v>39</v>
      </c>
      <c r="C4623" s="37">
        <v>93</v>
      </c>
      <c r="D4623" s="38">
        <v>2011</v>
      </c>
    </row>
    <row r="4624" spans="1:4" x14ac:dyDescent="0.25">
      <c r="A4624" t="s">
        <v>47</v>
      </c>
      <c r="B4624" t="s">
        <v>40</v>
      </c>
      <c r="C4624" s="37">
        <v>2776</v>
      </c>
      <c r="D4624" s="38">
        <v>2011</v>
      </c>
    </row>
    <row r="4625" spans="1:4" x14ac:dyDescent="0.25">
      <c r="A4625" t="s">
        <v>47</v>
      </c>
      <c r="B4625" t="s">
        <v>41</v>
      </c>
      <c r="C4625" s="37">
        <v>259</v>
      </c>
      <c r="D4625" s="38">
        <v>2011</v>
      </c>
    </row>
    <row r="4626" spans="1:4" x14ac:dyDescent="0.25">
      <c r="A4626" t="s">
        <v>47</v>
      </c>
      <c r="B4626" t="s">
        <v>42</v>
      </c>
      <c r="C4626" s="37">
        <v>0</v>
      </c>
      <c r="D4626" s="38">
        <v>2011</v>
      </c>
    </row>
    <row r="4627" spans="1:4" x14ac:dyDescent="0.25">
      <c r="A4627" t="s">
        <v>47</v>
      </c>
      <c r="B4627" t="s">
        <v>43</v>
      </c>
      <c r="C4627" s="37">
        <v>60</v>
      </c>
      <c r="D4627" s="38">
        <v>2011</v>
      </c>
    </row>
    <row r="4628" spans="1:4" x14ac:dyDescent="0.25">
      <c r="A4628" t="s">
        <v>47</v>
      </c>
      <c r="B4628" t="s">
        <v>44</v>
      </c>
      <c r="C4628" s="37">
        <v>0</v>
      </c>
      <c r="D4628" s="38">
        <v>2011</v>
      </c>
    </row>
    <row r="4629" spans="1:4" x14ac:dyDescent="0.25">
      <c r="A4629" t="s">
        <v>47</v>
      </c>
      <c r="B4629" t="s">
        <v>45</v>
      </c>
      <c r="C4629" s="37">
        <v>57</v>
      </c>
      <c r="D4629" s="38">
        <v>2011</v>
      </c>
    </row>
    <row r="4630" spans="1:4" x14ac:dyDescent="0.25">
      <c r="A4630" t="s">
        <v>47</v>
      </c>
      <c r="B4630" t="s">
        <v>46</v>
      </c>
      <c r="C4630" s="37">
        <v>1125</v>
      </c>
      <c r="D4630" s="38">
        <v>2011</v>
      </c>
    </row>
    <row r="4631" spans="1:4" x14ac:dyDescent="0.25">
      <c r="A4631" t="s">
        <v>47</v>
      </c>
      <c r="B4631" t="s">
        <v>47</v>
      </c>
      <c r="C4631" s="37" t="s">
        <v>60</v>
      </c>
      <c r="D4631" s="38">
        <v>2011</v>
      </c>
    </row>
    <row r="4632" spans="1:4" x14ac:dyDescent="0.25">
      <c r="A4632" t="s">
        <v>47</v>
      </c>
      <c r="B4632" t="s">
        <v>48</v>
      </c>
      <c r="C4632" s="37">
        <v>223</v>
      </c>
      <c r="D4632" s="38">
        <v>2011</v>
      </c>
    </row>
    <row r="4633" spans="1:4" x14ac:dyDescent="0.25">
      <c r="A4633" t="s">
        <v>47</v>
      </c>
      <c r="B4633" t="s">
        <v>49</v>
      </c>
      <c r="C4633" s="37">
        <v>0</v>
      </c>
      <c r="D4633" s="38">
        <v>2011</v>
      </c>
    </row>
    <row r="4634" spans="1:4" x14ac:dyDescent="0.25">
      <c r="A4634" t="s">
        <v>47</v>
      </c>
      <c r="B4634" t="s">
        <v>50</v>
      </c>
      <c r="C4634" s="37">
        <v>210</v>
      </c>
      <c r="D4634" s="38">
        <v>2011</v>
      </c>
    </row>
    <row r="4635" spans="1:4" x14ac:dyDescent="0.25">
      <c r="A4635" t="s">
        <v>47</v>
      </c>
      <c r="B4635" t="s">
        <v>51</v>
      </c>
      <c r="C4635" s="37">
        <v>207</v>
      </c>
      <c r="D4635" s="38">
        <v>2011</v>
      </c>
    </row>
    <row r="4636" spans="1:4" x14ac:dyDescent="0.25">
      <c r="A4636" t="s">
        <v>47</v>
      </c>
      <c r="B4636" t="s">
        <v>52</v>
      </c>
      <c r="C4636" s="37">
        <v>181</v>
      </c>
      <c r="D4636" s="38">
        <v>2011</v>
      </c>
    </row>
    <row r="4637" spans="1:4" x14ac:dyDescent="0.25">
      <c r="A4637" t="s">
        <v>47</v>
      </c>
      <c r="B4637" t="s">
        <v>53</v>
      </c>
      <c r="C4637" s="37">
        <v>621</v>
      </c>
      <c r="D4637" s="38">
        <v>2011</v>
      </c>
    </row>
    <row r="4638" spans="1:4" x14ac:dyDescent="0.25">
      <c r="A4638" t="s">
        <v>47</v>
      </c>
      <c r="B4638" t="s">
        <v>54</v>
      </c>
      <c r="C4638" s="37">
        <v>485</v>
      </c>
      <c r="D4638" s="38">
        <v>2011</v>
      </c>
    </row>
    <row r="4639" spans="1:4" x14ac:dyDescent="0.25">
      <c r="A4639" t="s">
        <v>47</v>
      </c>
      <c r="B4639" t="s">
        <v>55</v>
      </c>
      <c r="C4639" s="37">
        <v>262</v>
      </c>
      <c r="D4639" s="38">
        <v>2011</v>
      </c>
    </row>
    <row r="4640" spans="1:4" x14ac:dyDescent="0.25">
      <c r="A4640" t="s">
        <v>47</v>
      </c>
      <c r="B4640" t="s">
        <v>56</v>
      </c>
      <c r="C4640" s="37">
        <v>199</v>
      </c>
      <c r="D4640" s="38">
        <v>2011</v>
      </c>
    </row>
    <row r="4641" spans="1:4" x14ac:dyDescent="0.25">
      <c r="A4641" t="s">
        <v>47</v>
      </c>
      <c r="B4641" t="s">
        <v>57</v>
      </c>
      <c r="C4641" s="37">
        <v>2</v>
      </c>
      <c r="D4641" s="38">
        <v>2011</v>
      </c>
    </row>
    <row r="4642" spans="1:4" x14ac:dyDescent="0.25">
      <c r="A4642" t="s">
        <v>47</v>
      </c>
      <c r="B4642" t="s">
        <v>58</v>
      </c>
      <c r="C4642" s="37">
        <v>23</v>
      </c>
      <c r="D4642" s="38">
        <v>2011</v>
      </c>
    </row>
    <row r="4643" spans="1:4" x14ac:dyDescent="0.25">
      <c r="A4643" t="s">
        <v>48</v>
      </c>
      <c r="B4643" t="s">
        <v>8</v>
      </c>
      <c r="C4643" s="37">
        <v>2999</v>
      </c>
      <c r="D4643" s="38">
        <v>2011</v>
      </c>
    </row>
    <row r="4644" spans="1:4" x14ac:dyDescent="0.25">
      <c r="A4644" t="s">
        <v>48</v>
      </c>
      <c r="B4644" t="s">
        <v>9</v>
      </c>
      <c r="C4644" s="37">
        <v>2421</v>
      </c>
      <c r="D4644" s="38">
        <v>2011</v>
      </c>
    </row>
    <row r="4645" spans="1:4" x14ac:dyDescent="0.25">
      <c r="A4645" t="s">
        <v>48</v>
      </c>
      <c r="B4645" t="s">
        <v>10</v>
      </c>
      <c r="C4645" s="37">
        <v>1971</v>
      </c>
      <c r="D4645" s="38">
        <v>2011</v>
      </c>
    </row>
    <row r="4646" spans="1:4" x14ac:dyDescent="0.25">
      <c r="A4646" t="s">
        <v>48</v>
      </c>
      <c r="B4646" t="s">
        <v>11</v>
      </c>
      <c r="C4646" s="37">
        <v>1333</v>
      </c>
      <c r="D4646" s="38">
        <v>2011</v>
      </c>
    </row>
    <row r="4647" spans="1:4" x14ac:dyDescent="0.25">
      <c r="A4647" t="s">
        <v>48</v>
      </c>
      <c r="B4647" t="s">
        <v>12</v>
      </c>
      <c r="C4647" s="37">
        <v>6592</v>
      </c>
      <c r="D4647" s="38">
        <v>2011</v>
      </c>
    </row>
    <row r="4648" spans="1:4" x14ac:dyDescent="0.25">
      <c r="A4648" t="s">
        <v>48</v>
      </c>
      <c r="B4648" t="s">
        <v>13</v>
      </c>
      <c r="C4648" s="37">
        <v>1000</v>
      </c>
      <c r="D4648" s="38">
        <v>2011</v>
      </c>
    </row>
    <row r="4649" spans="1:4" x14ac:dyDescent="0.25">
      <c r="A4649" t="s">
        <v>48</v>
      </c>
      <c r="B4649" t="s">
        <v>14</v>
      </c>
      <c r="C4649" s="37">
        <v>1752</v>
      </c>
      <c r="D4649" s="38">
        <v>2011</v>
      </c>
    </row>
    <row r="4650" spans="1:4" x14ac:dyDescent="0.25">
      <c r="A4650" t="s">
        <v>48</v>
      </c>
      <c r="B4650" t="s">
        <v>15</v>
      </c>
      <c r="C4650" s="37">
        <v>841</v>
      </c>
      <c r="D4650" s="38">
        <v>2011</v>
      </c>
    </row>
    <row r="4651" spans="1:4" x14ac:dyDescent="0.25">
      <c r="A4651" t="s">
        <v>48</v>
      </c>
      <c r="B4651" t="s">
        <v>16</v>
      </c>
      <c r="C4651" s="37">
        <v>589</v>
      </c>
      <c r="D4651" s="38">
        <v>2011</v>
      </c>
    </row>
    <row r="4652" spans="1:4" x14ac:dyDescent="0.25">
      <c r="A4652" t="s">
        <v>48</v>
      </c>
      <c r="B4652" t="s">
        <v>17</v>
      </c>
      <c r="C4652" s="37">
        <v>15476</v>
      </c>
      <c r="D4652" s="38">
        <v>2011</v>
      </c>
    </row>
    <row r="4653" spans="1:4" x14ac:dyDescent="0.25">
      <c r="A4653" t="s">
        <v>48</v>
      </c>
      <c r="B4653" t="s">
        <v>18</v>
      </c>
      <c r="C4653" s="37">
        <v>16355</v>
      </c>
      <c r="D4653" s="38">
        <v>2011</v>
      </c>
    </row>
    <row r="4654" spans="1:4" x14ac:dyDescent="0.25">
      <c r="A4654" t="s">
        <v>48</v>
      </c>
      <c r="B4654" t="s">
        <v>19</v>
      </c>
      <c r="C4654" s="37">
        <v>712</v>
      </c>
      <c r="D4654" s="38">
        <v>2011</v>
      </c>
    </row>
    <row r="4655" spans="1:4" x14ac:dyDescent="0.25">
      <c r="A4655" t="s">
        <v>48</v>
      </c>
      <c r="B4655" t="s">
        <v>20</v>
      </c>
      <c r="C4655" s="37">
        <v>55</v>
      </c>
      <c r="D4655" s="38">
        <v>2011</v>
      </c>
    </row>
    <row r="4656" spans="1:4" x14ac:dyDescent="0.25">
      <c r="A4656" t="s">
        <v>48</v>
      </c>
      <c r="B4656" t="s">
        <v>21</v>
      </c>
      <c r="C4656" s="37">
        <v>2371</v>
      </c>
      <c r="D4656" s="38">
        <v>2011</v>
      </c>
    </row>
    <row r="4657" spans="1:4" x14ac:dyDescent="0.25">
      <c r="A4657" t="s">
        <v>48</v>
      </c>
      <c r="B4657" t="s">
        <v>22</v>
      </c>
      <c r="C4657" s="37">
        <v>3249</v>
      </c>
      <c r="D4657" s="38">
        <v>2011</v>
      </c>
    </row>
    <row r="4658" spans="1:4" x14ac:dyDescent="0.25">
      <c r="A4658" t="s">
        <v>48</v>
      </c>
      <c r="B4658" t="s">
        <v>23</v>
      </c>
      <c r="C4658" s="37">
        <v>1379</v>
      </c>
      <c r="D4658" s="38">
        <v>2011</v>
      </c>
    </row>
    <row r="4659" spans="1:4" x14ac:dyDescent="0.25">
      <c r="A4659" t="s">
        <v>48</v>
      </c>
      <c r="B4659" t="s">
        <v>24</v>
      </c>
      <c r="C4659" s="37">
        <v>1885</v>
      </c>
      <c r="D4659" s="38">
        <v>2011</v>
      </c>
    </row>
    <row r="4660" spans="1:4" x14ac:dyDescent="0.25">
      <c r="A4660" t="s">
        <v>48</v>
      </c>
      <c r="B4660" t="s">
        <v>25</v>
      </c>
      <c r="C4660" s="37">
        <v>2454</v>
      </c>
      <c r="D4660" s="38">
        <v>2011</v>
      </c>
    </row>
    <row r="4661" spans="1:4" x14ac:dyDescent="0.25">
      <c r="A4661" t="s">
        <v>48</v>
      </c>
      <c r="B4661" t="s">
        <v>26</v>
      </c>
      <c r="C4661" s="37">
        <v>878</v>
      </c>
      <c r="D4661" s="38">
        <v>2011</v>
      </c>
    </row>
    <row r="4662" spans="1:4" x14ac:dyDescent="0.25">
      <c r="A4662" t="s">
        <v>48</v>
      </c>
      <c r="B4662" t="s">
        <v>27</v>
      </c>
      <c r="C4662" s="37">
        <v>652</v>
      </c>
      <c r="D4662" s="38">
        <v>2011</v>
      </c>
    </row>
    <row r="4663" spans="1:4" x14ac:dyDescent="0.25">
      <c r="A4663" t="s">
        <v>48</v>
      </c>
      <c r="B4663" t="s">
        <v>28</v>
      </c>
      <c r="C4663" s="37">
        <v>3807</v>
      </c>
      <c r="D4663" s="38">
        <v>2011</v>
      </c>
    </row>
    <row r="4664" spans="1:4" x14ac:dyDescent="0.25">
      <c r="A4664" t="s">
        <v>48</v>
      </c>
      <c r="B4664" t="s">
        <v>29</v>
      </c>
      <c r="C4664" s="37">
        <v>730</v>
      </c>
      <c r="D4664" s="38">
        <v>2011</v>
      </c>
    </row>
    <row r="4665" spans="1:4" x14ac:dyDescent="0.25">
      <c r="A4665" t="s">
        <v>48</v>
      </c>
      <c r="B4665" t="s">
        <v>30</v>
      </c>
      <c r="C4665" s="37">
        <v>4483</v>
      </c>
      <c r="D4665" s="38">
        <v>2011</v>
      </c>
    </row>
    <row r="4666" spans="1:4" x14ac:dyDescent="0.25">
      <c r="A4666" t="s">
        <v>48</v>
      </c>
      <c r="B4666" t="s">
        <v>31</v>
      </c>
      <c r="C4666" s="37">
        <v>471</v>
      </c>
      <c r="D4666" s="38">
        <v>2011</v>
      </c>
    </row>
    <row r="4667" spans="1:4" x14ac:dyDescent="0.25">
      <c r="A4667" t="s">
        <v>48</v>
      </c>
      <c r="B4667" t="s">
        <v>32</v>
      </c>
      <c r="C4667" s="37">
        <v>2163</v>
      </c>
      <c r="D4667" s="38">
        <v>2011</v>
      </c>
    </row>
    <row r="4668" spans="1:4" x14ac:dyDescent="0.25">
      <c r="A4668" t="s">
        <v>48</v>
      </c>
      <c r="B4668" t="s">
        <v>33</v>
      </c>
      <c r="C4668" s="37">
        <v>1522</v>
      </c>
      <c r="D4668" s="38">
        <v>2011</v>
      </c>
    </row>
    <row r="4669" spans="1:4" x14ac:dyDescent="0.25">
      <c r="A4669" t="s">
        <v>48</v>
      </c>
      <c r="B4669" t="s">
        <v>34</v>
      </c>
      <c r="C4669" s="37">
        <v>915</v>
      </c>
      <c r="D4669" s="38">
        <v>2011</v>
      </c>
    </row>
    <row r="4670" spans="1:4" x14ac:dyDescent="0.25">
      <c r="A4670" t="s">
        <v>48</v>
      </c>
      <c r="B4670" t="s">
        <v>35</v>
      </c>
      <c r="C4670" s="37">
        <v>204</v>
      </c>
      <c r="D4670" s="38">
        <v>2011</v>
      </c>
    </row>
    <row r="4671" spans="1:4" x14ac:dyDescent="0.25">
      <c r="A4671" t="s">
        <v>48</v>
      </c>
      <c r="B4671" t="s">
        <v>36</v>
      </c>
      <c r="C4671" s="37">
        <v>1017</v>
      </c>
      <c r="D4671" s="38">
        <v>2011</v>
      </c>
    </row>
    <row r="4672" spans="1:4" x14ac:dyDescent="0.25">
      <c r="A4672" t="s">
        <v>48</v>
      </c>
      <c r="B4672" t="s">
        <v>37</v>
      </c>
      <c r="C4672" s="37">
        <v>372</v>
      </c>
      <c r="D4672" s="38">
        <v>2011</v>
      </c>
    </row>
    <row r="4673" spans="1:4" x14ac:dyDescent="0.25">
      <c r="A4673" t="s">
        <v>48</v>
      </c>
      <c r="B4673" t="s">
        <v>38</v>
      </c>
      <c r="C4673" s="37">
        <v>4241</v>
      </c>
      <c r="D4673" s="38">
        <v>2011</v>
      </c>
    </row>
    <row r="4674" spans="1:4" x14ac:dyDescent="0.25">
      <c r="A4674" t="s">
        <v>48</v>
      </c>
      <c r="B4674" t="s">
        <v>39</v>
      </c>
      <c r="C4674" s="37">
        <v>598</v>
      </c>
      <c r="D4674" s="38">
        <v>2011</v>
      </c>
    </row>
    <row r="4675" spans="1:4" x14ac:dyDescent="0.25">
      <c r="A4675" t="s">
        <v>48</v>
      </c>
      <c r="B4675" t="s">
        <v>40</v>
      </c>
      <c r="C4675" s="37">
        <v>11317</v>
      </c>
      <c r="D4675" s="38">
        <v>2011</v>
      </c>
    </row>
    <row r="4676" spans="1:4" x14ac:dyDescent="0.25">
      <c r="A4676" t="s">
        <v>48</v>
      </c>
      <c r="B4676" t="s">
        <v>41</v>
      </c>
      <c r="C4676" s="37">
        <v>23102</v>
      </c>
      <c r="D4676" s="38">
        <v>2011</v>
      </c>
    </row>
    <row r="4677" spans="1:4" x14ac:dyDescent="0.25">
      <c r="A4677" t="s">
        <v>48</v>
      </c>
      <c r="B4677" t="s">
        <v>42</v>
      </c>
      <c r="C4677" s="37">
        <v>271</v>
      </c>
      <c r="D4677" s="38">
        <v>2011</v>
      </c>
    </row>
    <row r="4678" spans="1:4" x14ac:dyDescent="0.25">
      <c r="A4678" t="s">
        <v>48</v>
      </c>
      <c r="B4678" t="s">
        <v>43</v>
      </c>
      <c r="C4678" s="37">
        <v>6327</v>
      </c>
      <c r="D4678" s="38">
        <v>2011</v>
      </c>
    </row>
    <row r="4679" spans="1:4" x14ac:dyDescent="0.25">
      <c r="A4679" t="s">
        <v>48</v>
      </c>
      <c r="B4679" t="s">
        <v>44</v>
      </c>
      <c r="C4679" s="37">
        <v>1008</v>
      </c>
      <c r="D4679" s="38">
        <v>2011</v>
      </c>
    </row>
    <row r="4680" spans="1:4" x14ac:dyDescent="0.25">
      <c r="A4680" t="s">
        <v>48</v>
      </c>
      <c r="B4680" t="s">
        <v>45</v>
      </c>
      <c r="C4680" s="37">
        <v>833</v>
      </c>
      <c r="D4680" s="38">
        <v>2011</v>
      </c>
    </row>
    <row r="4681" spans="1:4" x14ac:dyDescent="0.25">
      <c r="A4681" t="s">
        <v>48</v>
      </c>
      <c r="B4681" t="s">
        <v>46</v>
      </c>
      <c r="C4681" s="37">
        <v>3523</v>
      </c>
      <c r="D4681" s="38">
        <v>2011</v>
      </c>
    </row>
    <row r="4682" spans="1:4" x14ac:dyDescent="0.25">
      <c r="A4682" t="s">
        <v>48</v>
      </c>
      <c r="B4682" t="s">
        <v>47</v>
      </c>
      <c r="C4682" s="37">
        <v>453</v>
      </c>
      <c r="D4682" s="38">
        <v>2011</v>
      </c>
    </row>
    <row r="4683" spans="1:4" x14ac:dyDescent="0.25">
      <c r="A4683" t="s">
        <v>48</v>
      </c>
      <c r="B4683" t="s">
        <v>48</v>
      </c>
      <c r="C4683" s="37" t="s">
        <v>60</v>
      </c>
      <c r="D4683" s="38">
        <v>2011</v>
      </c>
    </row>
    <row r="4684" spans="1:4" x14ac:dyDescent="0.25">
      <c r="A4684" t="s">
        <v>48</v>
      </c>
      <c r="B4684" t="s">
        <v>49</v>
      </c>
      <c r="C4684" s="37">
        <v>62</v>
      </c>
      <c r="D4684" s="38">
        <v>2011</v>
      </c>
    </row>
    <row r="4685" spans="1:4" x14ac:dyDescent="0.25">
      <c r="A4685" t="s">
        <v>48</v>
      </c>
      <c r="B4685" t="s">
        <v>50</v>
      </c>
      <c r="C4685" s="37">
        <v>3324</v>
      </c>
      <c r="D4685" s="38">
        <v>2011</v>
      </c>
    </row>
    <row r="4686" spans="1:4" x14ac:dyDescent="0.25">
      <c r="A4686" t="s">
        <v>48</v>
      </c>
      <c r="B4686" t="s">
        <v>51</v>
      </c>
      <c r="C4686" s="37">
        <v>8623</v>
      </c>
      <c r="D4686" s="38">
        <v>2011</v>
      </c>
    </row>
    <row r="4687" spans="1:4" x14ac:dyDescent="0.25">
      <c r="A4687" t="s">
        <v>48</v>
      </c>
      <c r="B4687" t="s">
        <v>52</v>
      </c>
      <c r="C4687" s="37">
        <v>181</v>
      </c>
      <c r="D4687" s="38">
        <v>2011</v>
      </c>
    </row>
    <row r="4688" spans="1:4" x14ac:dyDescent="0.25">
      <c r="A4688" t="s">
        <v>48</v>
      </c>
      <c r="B4688" t="s">
        <v>53</v>
      </c>
      <c r="C4688" s="37">
        <v>91</v>
      </c>
      <c r="D4688" s="38">
        <v>2011</v>
      </c>
    </row>
    <row r="4689" spans="1:4" x14ac:dyDescent="0.25">
      <c r="A4689" t="s">
        <v>48</v>
      </c>
      <c r="B4689" t="s">
        <v>54</v>
      </c>
      <c r="C4689" s="37">
        <v>7879</v>
      </c>
      <c r="D4689" s="38">
        <v>2011</v>
      </c>
    </row>
    <row r="4690" spans="1:4" x14ac:dyDescent="0.25">
      <c r="A4690" t="s">
        <v>48</v>
      </c>
      <c r="B4690" t="s">
        <v>55</v>
      </c>
      <c r="C4690" s="37">
        <v>2510</v>
      </c>
      <c r="D4690" s="38">
        <v>2011</v>
      </c>
    </row>
    <row r="4691" spans="1:4" x14ac:dyDescent="0.25">
      <c r="A4691" t="s">
        <v>48</v>
      </c>
      <c r="B4691" t="s">
        <v>56</v>
      </c>
      <c r="C4691" s="37">
        <v>1680</v>
      </c>
      <c r="D4691" s="38">
        <v>2011</v>
      </c>
    </row>
    <row r="4692" spans="1:4" x14ac:dyDescent="0.25">
      <c r="A4692" t="s">
        <v>48</v>
      </c>
      <c r="B4692" t="s">
        <v>57</v>
      </c>
      <c r="C4692" s="37">
        <v>341</v>
      </c>
      <c r="D4692" s="38">
        <v>2011</v>
      </c>
    </row>
    <row r="4693" spans="1:4" x14ac:dyDescent="0.25">
      <c r="A4693" t="s">
        <v>48</v>
      </c>
      <c r="B4693" t="s">
        <v>58</v>
      </c>
      <c r="C4693" s="37">
        <v>632</v>
      </c>
      <c r="D4693" s="38">
        <v>2011</v>
      </c>
    </row>
    <row r="4694" spans="1:4" x14ac:dyDescent="0.25">
      <c r="A4694" t="s">
        <v>49</v>
      </c>
      <c r="B4694" t="s">
        <v>8</v>
      </c>
      <c r="C4694" s="37">
        <v>0</v>
      </c>
      <c r="D4694" s="38">
        <v>2011</v>
      </c>
    </row>
    <row r="4695" spans="1:4" x14ac:dyDescent="0.25">
      <c r="A4695" t="s">
        <v>49</v>
      </c>
      <c r="B4695" t="s">
        <v>9</v>
      </c>
      <c r="C4695" s="37">
        <v>554</v>
      </c>
      <c r="D4695" s="38">
        <v>2011</v>
      </c>
    </row>
    <row r="4696" spans="1:4" x14ac:dyDescent="0.25">
      <c r="A4696" t="s">
        <v>49</v>
      </c>
      <c r="B4696" t="s">
        <v>10</v>
      </c>
      <c r="C4696" s="37">
        <v>1422</v>
      </c>
      <c r="D4696" s="38">
        <v>2011</v>
      </c>
    </row>
    <row r="4697" spans="1:4" x14ac:dyDescent="0.25">
      <c r="A4697" t="s">
        <v>49</v>
      </c>
      <c r="B4697" t="s">
        <v>11</v>
      </c>
      <c r="C4697" s="37">
        <v>659</v>
      </c>
      <c r="D4697" s="38">
        <v>2011</v>
      </c>
    </row>
    <row r="4698" spans="1:4" x14ac:dyDescent="0.25">
      <c r="A4698" t="s">
        <v>49</v>
      </c>
      <c r="B4698" t="s">
        <v>12</v>
      </c>
      <c r="C4698" s="37">
        <v>1286</v>
      </c>
      <c r="D4698" s="38">
        <v>2011</v>
      </c>
    </row>
    <row r="4699" spans="1:4" x14ac:dyDescent="0.25">
      <c r="A4699" t="s">
        <v>49</v>
      </c>
      <c r="B4699" t="s">
        <v>13</v>
      </c>
      <c r="C4699" s="37">
        <v>1021</v>
      </c>
      <c r="D4699" s="38">
        <v>2011</v>
      </c>
    </row>
    <row r="4700" spans="1:4" x14ac:dyDescent="0.25">
      <c r="A4700" t="s">
        <v>49</v>
      </c>
      <c r="B4700" t="s">
        <v>14</v>
      </c>
      <c r="C4700" s="37">
        <v>0</v>
      </c>
      <c r="D4700" s="38">
        <v>2011</v>
      </c>
    </row>
    <row r="4701" spans="1:4" x14ac:dyDescent="0.25">
      <c r="A4701" t="s">
        <v>49</v>
      </c>
      <c r="B4701" t="s">
        <v>15</v>
      </c>
      <c r="C4701" s="37">
        <v>0</v>
      </c>
      <c r="D4701" s="38">
        <v>2011</v>
      </c>
    </row>
    <row r="4702" spans="1:4" x14ac:dyDescent="0.25">
      <c r="A4702" t="s">
        <v>49</v>
      </c>
      <c r="B4702" t="s">
        <v>16</v>
      </c>
      <c r="C4702" s="37">
        <v>0</v>
      </c>
      <c r="D4702" s="38">
        <v>2011</v>
      </c>
    </row>
    <row r="4703" spans="1:4" x14ac:dyDescent="0.25">
      <c r="A4703" t="s">
        <v>49</v>
      </c>
      <c r="B4703" t="s">
        <v>17</v>
      </c>
      <c r="C4703" s="37">
        <v>101</v>
      </c>
      <c r="D4703" s="38">
        <v>2011</v>
      </c>
    </row>
    <row r="4704" spans="1:4" x14ac:dyDescent="0.25">
      <c r="A4704" t="s">
        <v>49</v>
      </c>
      <c r="B4704" t="s">
        <v>18</v>
      </c>
      <c r="C4704" s="37">
        <v>69</v>
      </c>
      <c r="D4704" s="38">
        <v>2011</v>
      </c>
    </row>
    <row r="4705" spans="1:4" x14ac:dyDescent="0.25">
      <c r="A4705" t="s">
        <v>49</v>
      </c>
      <c r="B4705" t="s">
        <v>19</v>
      </c>
      <c r="C4705" s="37">
        <v>0</v>
      </c>
      <c r="D4705" s="38">
        <v>2011</v>
      </c>
    </row>
    <row r="4706" spans="1:4" x14ac:dyDescent="0.25">
      <c r="A4706" t="s">
        <v>49</v>
      </c>
      <c r="B4706" t="s">
        <v>20</v>
      </c>
      <c r="C4706" s="37">
        <v>186</v>
      </c>
      <c r="D4706" s="38">
        <v>2011</v>
      </c>
    </row>
    <row r="4707" spans="1:4" x14ac:dyDescent="0.25">
      <c r="A4707" t="s">
        <v>49</v>
      </c>
      <c r="B4707" t="s">
        <v>21</v>
      </c>
      <c r="C4707" s="37">
        <v>267</v>
      </c>
      <c r="D4707" s="38">
        <v>2011</v>
      </c>
    </row>
    <row r="4708" spans="1:4" x14ac:dyDescent="0.25">
      <c r="A4708" t="s">
        <v>49</v>
      </c>
      <c r="B4708" t="s">
        <v>22</v>
      </c>
      <c r="C4708" s="37">
        <v>285</v>
      </c>
      <c r="D4708" s="38">
        <v>2011</v>
      </c>
    </row>
    <row r="4709" spans="1:4" x14ac:dyDescent="0.25">
      <c r="A4709" t="s">
        <v>49</v>
      </c>
      <c r="B4709" t="s">
        <v>23</v>
      </c>
      <c r="C4709" s="37">
        <v>4772</v>
      </c>
      <c r="D4709" s="38">
        <v>2011</v>
      </c>
    </row>
    <row r="4710" spans="1:4" x14ac:dyDescent="0.25">
      <c r="A4710" t="s">
        <v>49</v>
      </c>
      <c r="B4710" t="s">
        <v>24</v>
      </c>
      <c r="C4710" s="37">
        <v>144</v>
      </c>
      <c r="D4710" s="38">
        <v>2011</v>
      </c>
    </row>
    <row r="4711" spans="1:4" x14ac:dyDescent="0.25">
      <c r="A4711" t="s">
        <v>49</v>
      </c>
      <c r="B4711" t="s">
        <v>25</v>
      </c>
      <c r="C4711" s="37">
        <v>211</v>
      </c>
      <c r="D4711" s="38">
        <v>2011</v>
      </c>
    </row>
    <row r="4712" spans="1:4" x14ac:dyDescent="0.25">
      <c r="A4712" t="s">
        <v>49</v>
      </c>
      <c r="B4712" t="s">
        <v>26</v>
      </c>
      <c r="C4712" s="37">
        <v>0</v>
      </c>
      <c r="D4712" s="38">
        <v>2011</v>
      </c>
    </row>
    <row r="4713" spans="1:4" x14ac:dyDescent="0.25">
      <c r="A4713" t="s">
        <v>49</v>
      </c>
      <c r="B4713" t="s">
        <v>27</v>
      </c>
      <c r="C4713" s="37">
        <v>0</v>
      </c>
      <c r="D4713" s="38">
        <v>2011</v>
      </c>
    </row>
    <row r="4714" spans="1:4" x14ac:dyDescent="0.25">
      <c r="A4714" t="s">
        <v>49</v>
      </c>
      <c r="B4714" t="s">
        <v>28</v>
      </c>
      <c r="C4714" s="37">
        <v>254</v>
      </c>
      <c r="D4714" s="38">
        <v>2011</v>
      </c>
    </row>
    <row r="4715" spans="1:4" x14ac:dyDescent="0.25">
      <c r="A4715" t="s">
        <v>49</v>
      </c>
      <c r="B4715" t="s">
        <v>29</v>
      </c>
      <c r="C4715" s="37">
        <v>113</v>
      </c>
      <c r="D4715" s="38">
        <v>2011</v>
      </c>
    </row>
    <row r="4716" spans="1:4" x14ac:dyDescent="0.25">
      <c r="A4716" t="s">
        <v>49</v>
      </c>
      <c r="B4716" t="s">
        <v>30</v>
      </c>
      <c r="C4716" s="37">
        <v>239</v>
      </c>
      <c r="D4716" s="38">
        <v>2011</v>
      </c>
    </row>
    <row r="4717" spans="1:4" x14ac:dyDescent="0.25">
      <c r="A4717" t="s">
        <v>49</v>
      </c>
      <c r="B4717" t="s">
        <v>31</v>
      </c>
      <c r="C4717" s="37">
        <v>5342</v>
      </c>
      <c r="D4717" s="38">
        <v>2011</v>
      </c>
    </row>
    <row r="4718" spans="1:4" x14ac:dyDescent="0.25">
      <c r="A4718" t="s">
        <v>49</v>
      </c>
      <c r="B4718" t="s">
        <v>32</v>
      </c>
      <c r="C4718" s="37">
        <v>129</v>
      </c>
      <c r="D4718" s="38">
        <v>2011</v>
      </c>
    </row>
    <row r="4719" spans="1:4" x14ac:dyDescent="0.25">
      <c r="A4719" t="s">
        <v>49</v>
      </c>
      <c r="B4719" t="s">
        <v>33</v>
      </c>
      <c r="C4719" s="37">
        <v>354</v>
      </c>
      <c r="D4719" s="38">
        <v>2011</v>
      </c>
    </row>
    <row r="4720" spans="1:4" x14ac:dyDescent="0.25">
      <c r="A4720" t="s">
        <v>49</v>
      </c>
      <c r="B4720" t="s">
        <v>34</v>
      </c>
      <c r="C4720" s="37">
        <v>232</v>
      </c>
      <c r="D4720" s="38">
        <v>2011</v>
      </c>
    </row>
    <row r="4721" spans="1:4" x14ac:dyDescent="0.25">
      <c r="A4721" t="s">
        <v>49</v>
      </c>
      <c r="B4721" t="s">
        <v>35</v>
      </c>
      <c r="C4721" s="37">
        <v>1695</v>
      </c>
      <c r="D4721" s="38">
        <v>2011</v>
      </c>
    </row>
    <row r="4722" spans="1:4" x14ac:dyDescent="0.25">
      <c r="A4722" t="s">
        <v>49</v>
      </c>
      <c r="B4722" t="s">
        <v>36</v>
      </c>
      <c r="C4722" s="37">
        <v>110</v>
      </c>
      <c r="D4722" s="38">
        <v>2011</v>
      </c>
    </row>
    <row r="4723" spans="1:4" x14ac:dyDescent="0.25">
      <c r="A4723" t="s">
        <v>49</v>
      </c>
      <c r="B4723" t="s">
        <v>37</v>
      </c>
      <c r="C4723" s="37">
        <v>0</v>
      </c>
      <c r="D4723" s="38">
        <v>2011</v>
      </c>
    </row>
    <row r="4724" spans="1:4" x14ac:dyDescent="0.25">
      <c r="A4724" t="s">
        <v>49</v>
      </c>
      <c r="B4724" t="s">
        <v>38</v>
      </c>
      <c r="C4724" s="37">
        <v>441</v>
      </c>
      <c r="D4724" s="38">
        <v>2011</v>
      </c>
    </row>
    <row r="4725" spans="1:4" x14ac:dyDescent="0.25">
      <c r="A4725" t="s">
        <v>49</v>
      </c>
      <c r="B4725" t="s">
        <v>39</v>
      </c>
      <c r="C4725" s="37">
        <v>513</v>
      </c>
      <c r="D4725" s="38">
        <v>2011</v>
      </c>
    </row>
    <row r="4726" spans="1:4" x14ac:dyDescent="0.25">
      <c r="A4726" t="s">
        <v>49</v>
      </c>
      <c r="B4726" t="s">
        <v>40</v>
      </c>
      <c r="C4726" s="37">
        <v>6</v>
      </c>
      <c r="D4726" s="38">
        <v>2011</v>
      </c>
    </row>
    <row r="4727" spans="1:4" x14ac:dyDescent="0.25">
      <c r="A4727" t="s">
        <v>49</v>
      </c>
      <c r="B4727" t="s">
        <v>41</v>
      </c>
      <c r="C4727" s="37">
        <v>166</v>
      </c>
      <c r="D4727" s="38">
        <v>2011</v>
      </c>
    </row>
    <row r="4728" spans="1:4" x14ac:dyDescent="0.25">
      <c r="A4728" t="s">
        <v>49</v>
      </c>
      <c r="B4728" t="s">
        <v>42</v>
      </c>
      <c r="C4728" s="37">
        <v>2060</v>
      </c>
      <c r="D4728" s="38">
        <v>2011</v>
      </c>
    </row>
    <row r="4729" spans="1:4" x14ac:dyDescent="0.25">
      <c r="A4729" t="s">
        <v>49</v>
      </c>
      <c r="B4729" t="s">
        <v>43</v>
      </c>
      <c r="C4729" s="37">
        <v>84</v>
      </c>
      <c r="D4729" s="38">
        <v>2011</v>
      </c>
    </row>
    <row r="4730" spans="1:4" x14ac:dyDescent="0.25">
      <c r="A4730" t="s">
        <v>49</v>
      </c>
      <c r="B4730" t="s">
        <v>44</v>
      </c>
      <c r="C4730" s="37">
        <v>40</v>
      </c>
      <c r="D4730" s="38">
        <v>2011</v>
      </c>
    </row>
    <row r="4731" spans="1:4" x14ac:dyDescent="0.25">
      <c r="A4731" t="s">
        <v>49</v>
      </c>
      <c r="B4731" t="s">
        <v>45</v>
      </c>
      <c r="C4731" s="37">
        <v>15</v>
      </c>
      <c r="D4731" s="38">
        <v>2011</v>
      </c>
    </row>
    <row r="4732" spans="1:4" x14ac:dyDescent="0.25">
      <c r="A4732" t="s">
        <v>49</v>
      </c>
      <c r="B4732" t="s">
        <v>46</v>
      </c>
      <c r="C4732" s="37">
        <v>57</v>
      </c>
      <c r="D4732" s="38">
        <v>2011</v>
      </c>
    </row>
    <row r="4733" spans="1:4" x14ac:dyDescent="0.25">
      <c r="A4733" t="s">
        <v>49</v>
      </c>
      <c r="B4733" t="s">
        <v>47</v>
      </c>
      <c r="C4733" s="37">
        <v>7</v>
      </c>
      <c r="D4733" s="38">
        <v>2011</v>
      </c>
    </row>
    <row r="4734" spans="1:4" x14ac:dyDescent="0.25">
      <c r="A4734" t="s">
        <v>49</v>
      </c>
      <c r="B4734" t="s">
        <v>48</v>
      </c>
      <c r="C4734" s="37">
        <v>529</v>
      </c>
      <c r="D4734" s="38">
        <v>2011</v>
      </c>
    </row>
    <row r="4735" spans="1:4" x14ac:dyDescent="0.25">
      <c r="A4735" t="s">
        <v>49</v>
      </c>
      <c r="B4735" t="s">
        <v>49</v>
      </c>
      <c r="C4735" s="37" t="s">
        <v>60</v>
      </c>
      <c r="D4735" s="38">
        <v>2011</v>
      </c>
    </row>
    <row r="4736" spans="1:4" x14ac:dyDescent="0.25">
      <c r="A4736" t="s">
        <v>49</v>
      </c>
      <c r="B4736" t="s">
        <v>50</v>
      </c>
      <c r="C4736" s="37">
        <v>0</v>
      </c>
      <c r="D4736" s="38">
        <v>2011</v>
      </c>
    </row>
    <row r="4737" spans="1:4" x14ac:dyDescent="0.25">
      <c r="A4737" t="s">
        <v>49</v>
      </c>
      <c r="B4737" t="s">
        <v>51</v>
      </c>
      <c r="C4737" s="37">
        <v>1156</v>
      </c>
      <c r="D4737" s="38">
        <v>2011</v>
      </c>
    </row>
    <row r="4738" spans="1:4" x14ac:dyDescent="0.25">
      <c r="A4738" t="s">
        <v>49</v>
      </c>
      <c r="B4738" t="s">
        <v>52</v>
      </c>
      <c r="C4738" s="37">
        <v>560</v>
      </c>
      <c r="D4738" s="38">
        <v>2011</v>
      </c>
    </row>
    <row r="4739" spans="1:4" x14ac:dyDescent="0.25">
      <c r="A4739" t="s">
        <v>49</v>
      </c>
      <c r="B4739" t="s">
        <v>53</v>
      </c>
      <c r="C4739" s="37">
        <v>0</v>
      </c>
      <c r="D4739" s="38">
        <v>2011</v>
      </c>
    </row>
    <row r="4740" spans="1:4" x14ac:dyDescent="0.25">
      <c r="A4740" t="s">
        <v>49</v>
      </c>
      <c r="B4740" t="s">
        <v>54</v>
      </c>
      <c r="C4740" s="37">
        <v>79</v>
      </c>
      <c r="D4740" s="38">
        <v>2011</v>
      </c>
    </row>
    <row r="4741" spans="1:4" x14ac:dyDescent="0.25">
      <c r="A4741" t="s">
        <v>49</v>
      </c>
      <c r="B4741" t="s">
        <v>55</v>
      </c>
      <c r="C4741" s="37">
        <v>557</v>
      </c>
      <c r="D4741" s="38">
        <v>2011</v>
      </c>
    </row>
    <row r="4742" spans="1:4" x14ac:dyDescent="0.25">
      <c r="A4742" t="s">
        <v>49</v>
      </c>
      <c r="B4742" t="s">
        <v>56</v>
      </c>
      <c r="C4742" s="37">
        <v>0</v>
      </c>
      <c r="D4742" s="38">
        <v>2011</v>
      </c>
    </row>
    <row r="4743" spans="1:4" x14ac:dyDescent="0.25">
      <c r="A4743" t="s">
        <v>49</v>
      </c>
      <c r="B4743" t="s">
        <v>57</v>
      </c>
      <c r="C4743" s="37">
        <v>481</v>
      </c>
      <c r="D4743" s="38">
        <v>2011</v>
      </c>
    </row>
    <row r="4744" spans="1:4" x14ac:dyDescent="0.25">
      <c r="A4744" t="s">
        <v>49</v>
      </c>
      <c r="B4744" t="s">
        <v>58</v>
      </c>
      <c r="C4744" s="37">
        <v>1310</v>
      </c>
      <c r="D4744" s="38">
        <v>2011</v>
      </c>
    </row>
    <row r="4745" spans="1:4" x14ac:dyDescent="0.25">
      <c r="A4745" t="s">
        <v>50</v>
      </c>
      <c r="B4745" t="s">
        <v>8</v>
      </c>
      <c r="C4745" s="37">
        <v>9326</v>
      </c>
      <c r="D4745" s="38">
        <v>2011</v>
      </c>
    </row>
    <row r="4746" spans="1:4" x14ac:dyDescent="0.25">
      <c r="A4746" t="s">
        <v>50</v>
      </c>
      <c r="B4746" t="s">
        <v>9</v>
      </c>
      <c r="C4746" s="37">
        <v>531</v>
      </c>
      <c r="D4746" s="38">
        <v>2011</v>
      </c>
    </row>
    <row r="4747" spans="1:4" x14ac:dyDescent="0.25">
      <c r="A4747" t="s">
        <v>50</v>
      </c>
      <c r="B4747" t="s">
        <v>10</v>
      </c>
      <c r="C4747" s="37">
        <v>1346</v>
      </c>
      <c r="D4747" s="38">
        <v>2011</v>
      </c>
    </row>
    <row r="4748" spans="1:4" x14ac:dyDescent="0.25">
      <c r="A4748" t="s">
        <v>50</v>
      </c>
      <c r="B4748" t="s">
        <v>11</v>
      </c>
      <c r="C4748" s="37">
        <v>7393</v>
      </c>
      <c r="D4748" s="38">
        <v>2011</v>
      </c>
    </row>
    <row r="4749" spans="1:4" x14ac:dyDescent="0.25">
      <c r="A4749" t="s">
        <v>50</v>
      </c>
      <c r="B4749" t="s">
        <v>12</v>
      </c>
      <c r="C4749" s="37">
        <v>7130</v>
      </c>
      <c r="D4749" s="38">
        <v>2011</v>
      </c>
    </row>
    <row r="4750" spans="1:4" x14ac:dyDescent="0.25">
      <c r="A4750" t="s">
        <v>50</v>
      </c>
      <c r="B4750" t="s">
        <v>13</v>
      </c>
      <c r="C4750" s="37">
        <v>1372</v>
      </c>
      <c r="D4750" s="38">
        <v>2011</v>
      </c>
    </row>
    <row r="4751" spans="1:4" x14ac:dyDescent="0.25">
      <c r="A4751" t="s">
        <v>50</v>
      </c>
      <c r="B4751" t="s">
        <v>14</v>
      </c>
      <c r="C4751" s="37">
        <v>150</v>
      </c>
      <c r="D4751" s="38">
        <v>2011</v>
      </c>
    </row>
    <row r="4752" spans="1:4" x14ac:dyDescent="0.25">
      <c r="A4752" t="s">
        <v>50</v>
      </c>
      <c r="B4752" t="s">
        <v>15</v>
      </c>
      <c r="C4752" s="37">
        <v>155</v>
      </c>
      <c r="D4752" s="38">
        <v>2011</v>
      </c>
    </row>
    <row r="4753" spans="1:4" x14ac:dyDescent="0.25">
      <c r="A4753" t="s">
        <v>50</v>
      </c>
      <c r="B4753" t="s">
        <v>16</v>
      </c>
      <c r="C4753" s="37">
        <v>307</v>
      </c>
      <c r="D4753" s="38">
        <v>2011</v>
      </c>
    </row>
    <row r="4754" spans="1:4" x14ac:dyDescent="0.25">
      <c r="A4754" t="s">
        <v>50</v>
      </c>
      <c r="B4754" t="s">
        <v>17</v>
      </c>
      <c r="C4754" s="37">
        <v>15491</v>
      </c>
      <c r="D4754" s="38">
        <v>2011</v>
      </c>
    </row>
    <row r="4755" spans="1:4" x14ac:dyDescent="0.25">
      <c r="A4755" t="s">
        <v>50</v>
      </c>
      <c r="B4755" t="s">
        <v>18</v>
      </c>
      <c r="C4755" s="37">
        <v>17507</v>
      </c>
      <c r="D4755" s="38">
        <v>2011</v>
      </c>
    </row>
    <row r="4756" spans="1:4" x14ac:dyDescent="0.25">
      <c r="A4756" t="s">
        <v>50</v>
      </c>
      <c r="B4756" t="s">
        <v>19</v>
      </c>
      <c r="C4756" s="37">
        <v>179</v>
      </c>
      <c r="D4756" s="38">
        <v>2011</v>
      </c>
    </row>
    <row r="4757" spans="1:4" x14ac:dyDescent="0.25">
      <c r="A4757" t="s">
        <v>50</v>
      </c>
      <c r="B4757" t="s">
        <v>20</v>
      </c>
      <c r="C4757" s="37">
        <v>0</v>
      </c>
      <c r="D4757" s="38">
        <v>2011</v>
      </c>
    </row>
    <row r="4758" spans="1:4" x14ac:dyDescent="0.25">
      <c r="A4758" t="s">
        <v>50</v>
      </c>
      <c r="B4758" t="s">
        <v>21</v>
      </c>
      <c r="C4758" s="37">
        <v>8593</v>
      </c>
      <c r="D4758" s="38">
        <v>2011</v>
      </c>
    </row>
    <row r="4759" spans="1:4" x14ac:dyDescent="0.25">
      <c r="A4759" t="s">
        <v>50</v>
      </c>
      <c r="B4759" t="s">
        <v>22</v>
      </c>
      <c r="C4759" s="37">
        <v>5645</v>
      </c>
      <c r="D4759" s="38">
        <v>2011</v>
      </c>
    </row>
    <row r="4760" spans="1:4" x14ac:dyDescent="0.25">
      <c r="A4760" t="s">
        <v>50</v>
      </c>
      <c r="B4760" t="s">
        <v>23</v>
      </c>
      <c r="C4760" s="37">
        <v>387</v>
      </c>
      <c r="D4760" s="38">
        <v>2011</v>
      </c>
    </row>
    <row r="4761" spans="1:4" x14ac:dyDescent="0.25">
      <c r="A4761" t="s">
        <v>50</v>
      </c>
      <c r="B4761" t="s">
        <v>24</v>
      </c>
      <c r="C4761" s="37">
        <v>1805</v>
      </c>
      <c r="D4761" s="38">
        <v>2011</v>
      </c>
    </row>
    <row r="4762" spans="1:4" x14ac:dyDescent="0.25">
      <c r="A4762" t="s">
        <v>50</v>
      </c>
      <c r="B4762" t="s">
        <v>25</v>
      </c>
      <c r="C4762" s="37">
        <v>13884</v>
      </c>
      <c r="D4762" s="38">
        <v>2011</v>
      </c>
    </row>
    <row r="4763" spans="1:4" x14ac:dyDescent="0.25">
      <c r="A4763" t="s">
        <v>50</v>
      </c>
      <c r="B4763" t="s">
        <v>26</v>
      </c>
      <c r="C4763" s="37">
        <v>1901</v>
      </c>
      <c r="D4763" s="38">
        <v>2011</v>
      </c>
    </row>
    <row r="4764" spans="1:4" x14ac:dyDescent="0.25">
      <c r="A4764" t="s">
        <v>50</v>
      </c>
      <c r="B4764" t="s">
        <v>27</v>
      </c>
      <c r="C4764" s="37">
        <v>9</v>
      </c>
      <c r="D4764" s="38">
        <v>2011</v>
      </c>
    </row>
    <row r="4765" spans="1:4" x14ac:dyDescent="0.25">
      <c r="A4765" t="s">
        <v>50</v>
      </c>
      <c r="B4765" t="s">
        <v>28</v>
      </c>
      <c r="C4765" s="37">
        <v>1135</v>
      </c>
      <c r="D4765" s="38">
        <v>2011</v>
      </c>
    </row>
    <row r="4766" spans="1:4" x14ac:dyDescent="0.25">
      <c r="A4766" t="s">
        <v>50</v>
      </c>
      <c r="B4766" t="s">
        <v>29</v>
      </c>
      <c r="C4766" s="37">
        <v>1690</v>
      </c>
      <c r="D4766" s="38">
        <v>2011</v>
      </c>
    </row>
    <row r="4767" spans="1:4" x14ac:dyDescent="0.25">
      <c r="A4767" t="s">
        <v>50</v>
      </c>
      <c r="B4767" t="s">
        <v>30</v>
      </c>
      <c r="C4767" s="37">
        <v>5983</v>
      </c>
      <c r="D4767" s="38">
        <v>2011</v>
      </c>
    </row>
    <row r="4768" spans="1:4" x14ac:dyDescent="0.25">
      <c r="A4768" t="s">
        <v>50</v>
      </c>
      <c r="B4768" t="s">
        <v>31</v>
      </c>
      <c r="C4768" s="37">
        <v>445</v>
      </c>
      <c r="D4768" s="38">
        <v>2011</v>
      </c>
    </row>
    <row r="4769" spans="1:4" x14ac:dyDescent="0.25">
      <c r="A4769" t="s">
        <v>50</v>
      </c>
      <c r="B4769" t="s">
        <v>32</v>
      </c>
      <c r="C4769" s="37">
        <v>9172</v>
      </c>
      <c r="D4769" s="38">
        <v>2011</v>
      </c>
    </row>
    <row r="4770" spans="1:4" x14ac:dyDescent="0.25">
      <c r="A4770" t="s">
        <v>50</v>
      </c>
      <c r="B4770" t="s">
        <v>33</v>
      </c>
      <c r="C4770" s="37">
        <v>3795</v>
      </c>
      <c r="D4770" s="38">
        <v>2011</v>
      </c>
    </row>
    <row r="4771" spans="1:4" x14ac:dyDescent="0.25">
      <c r="A4771" t="s">
        <v>50</v>
      </c>
      <c r="B4771" t="s">
        <v>34</v>
      </c>
      <c r="C4771" s="37">
        <v>43</v>
      </c>
      <c r="D4771" s="38">
        <v>2011</v>
      </c>
    </row>
    <row r="4772" spans="1:4" x14ac:dyDescent="0.25">
      <c r="A4772" t="s">
        <v>50</v>
      </c>
      <c r="B4772" t="s">
        <v>35</v>
      </c>
      <c r="C4772" s="37">
        <v>631</v>
      </c>
      <c r="D4772" s="38">
        <v>2011</v>
      </c>
    </row>
    <row r="4773" spans="1:4" x14ac:dyDescent="0.25">
      <c r="A4773" t="s">
        <v>50</v>
      </c>
      <c r="B4773" t="s">
        <v>36</v>
      </c>
      <c r="C4773" s="37">
        <v>883</v>
      </c>
      <c r="D4773" s="38">
        <v>2011</v>
      </c>
    </row>
    <row r="4774" spans="1:4" x14ac:dyDescent="0.25">
      <c r="A4774" t="s">
        <v>50</v>
      </c>
      <c r="B4774" t="s">
        <v>37</v>
      </c>
      <c r="C4774" s="37">
        <v>132</v>
      </c>
      <c r="D4774" s="38">
        <v>2011</v>
      </c>
    </row>
    <row r="4775" spans="1:4" x14ac:dyDescent="0.25">
      <c r="A4775" t="s">
        <v>50</v>
      </c>
      <c r="B4775" t="s">
        <v>38</v>
      </c>
      <c r="C4775" s="37">
        <v>1396</v>
      </c>
      <c r="D4775" s="38">
        <v>2011</v>
      </c>
    </row>
    <row r="4776" spans="1:4" x14ac:dyDescent="0.25">
      <c r="A4776" t="s">
        <v>50</v>
      </c>
      <c r="B4776" t="s">
        <v>39</v>
      </c>
      <c r="C4776" s="37">
        <v>381</v>
      </c>
      <c r="D4776" s="38">
        <v>2011</v>
      </c>
    </row>
    <row r="4777" spans="1:4" x14ac:dyDescent="0.25">
      <c r="A4777" t="s">
        <v>50</v>
      </c>
      <c r="B4777" t="s">
        <v>40</v>
      </c>
      <c r="C4777" s="37">
        <v>4921</v>
      </c>
      <c r="D4777" s="38">
        <v>2011</v>
      </c>
    </row>
    <row r="4778" spans="1:4" x14ac:dyDescent="0.25">
      <c r="A4778" t="s">
        <v>50</v>
      </c>
      <c r="B4778" t="s">
        <v>41</v>
      </c>
      <c r="C4778" s="37">
        <v>9353</v>
      </c>
      <c r="D4778" s="38">
        <v>2011</v>
      </c>
    </row>
    <row r="4779" spans="1:4" x14ac:dyDescent="0.25">
      <c r="A4779" t="s">
        <v>50</v>
      </c>
      <c r="B4779" t="s">
        <v>42</v>
      </c>
      <c r="C4779" s="37">
        <v>50</v>
      </c>
      <c r="D4779" s="38">
        <v>2011</v>
      </c>
    </row>
    <row r="4780" spans="1:4" x14ac:dyDescent="0.25">
      <c r="A4780" t="s">
        <v>50</v>
      </c>
      <c r="B4780" t="s">
        <v>43</v>
      </c>
      <c r="C4780" s="37">
        <v>5944</v>
      </c>
      <c r="D4780" s="38">
        <v>2011</v>
      </c>
    </row>
    <row r="4781" spans="1:4" x14ac:dyDescent="0.25">
      <c r="A4781" t="s">
        <v>50</v>
      </c>
      <c r="B4781" t="s">
        <v>44</v>
      </c>
      <c r="C4781" s="37">
        <v>3166</v>
      </c>
      <c r="D4781" s="38">
        <v>2011</v>
      </c>
    </row>
    <row r="4782" spans="1:4" x14ac:dyDescent="0.25">
      <c r="A4782" t="s">
        <v>50</v>
      </c>
      <c r="B4782" t="s">
        <v>45</v>
      </c>
      <c r="C4782" s="37">
        <v>726</v>
      </c>
      <c r="D4782" s="38">
        <v>2011</v>
      </c>
    </row>
    <row r="4783" spans="1:4" x14ac:dyDescent="0.25">
      <c r="A4783" t="s">
        <v>50</v>
      </c>
      <c r="B4783" t="s">
        <v>46</v>
      </c>
      <c r="C4783" s="37">
        <v>3360</v>
      </c>
      <c r="D4783" s="38">
        <v>2011</v>
      </c>
    </row>
    <row r="4784" spans="1:4" x14ac:dyDescent="0.25">
      <c r="A4784" t="s">
        <v>50</v>
      </c>
      <c r="B4784" t="s">
        <v>47</v>
      </c>
      <c r="C4784" s="37">
        <v>14</v>
      </c>
      <c r="D4784" s="38">
        <v>2011</v>
      </c>
    </row>
    <row r="4785" spans="1:4" x14ac:dyDescent="0.25">
      <c r="A4785" t="s">
        <v>50</v>
      </c>
      <c r="B4785" t="s">
        <v>48</v>
      </c>
      <c r="C4785" s="37">
        <v>5531</v>
      </c>
      <c r="D4785" s="38">
        <v>2011</v>
      </c>
    </row>
    <row r="4786" spans="1:4" x14ac:dyDescent="0.25">
      <c r="A4786" t="s">
        <v>50</v>
      </c>
      <c r="B4786" t="s">
        <v>49</v>
      </c>
      <c r="C4786" s="37">
        <v>181</v>
      </c>
      <c r="D4786" s="38">
        <v>2011</v>
      </c>
    </row>
    <row r="4787" spans="1:4" x14ac:dyDescent="0.25">
      <c r="A4787" t="s">
        <v>50</v>
      </c>
      <c r="B4787" t="s">
        <v>50</v>
      </c>
      <c r="C4787" s="37" t="s">
        <v>60</v>
      </c>
      <c r="D4787" s="38">
        <v>2011</v>
      </c>
    </row>
    <row r="4788" spans="1:4" x14ac:dyDescent="0.25">
      <c r="A4788" t="s">
        <v>50</v>
      </c>
      <c r="B4788" t="s">
        <v>51</v>
      </c>
      <c r="C4788" s="37">
        <v>7009</v>
      </c>
      <c r="D4788" s="38">
        <v>2011</v>
      </c>
    </row>
    <row r="4789" spans="1:4" x14ac:dyDescent="0.25">
      <c r="A4789" t="s">
        <v>50</v>
      </c>
      <c r="B4789" t="s">
        <v>52</v>
      </c>
      <c r="C4789" s="37">
        <v>200</v>
      </c>
      <c r="D4789" s="38">
        <v>2011</v>
      </c>
    </row>
    <row r="4790" spans="1:4" x14ac:dyDescent="0.25">
      <c r="A4790" t="s">
        <v>50</v>
      </c>
      <c r="B4790" t="s">
        <v>53</v>
      </c>
      <c r="C4790" s="37">
        <v>38</v>
      </c>
      <c r="D4790" s="38">
        <v>2011</v>
      </c>
    </row>
    <row r="4791" spans="1:4" x14ac:dyDescent="0.25">
      <c r="A4791" t="s">
        <v>50</v>
      </c>
      <c r="B4791" t="s">
        <v>54</v>
      </c>
      <c r="C4791" s="37">
        <v>6098</v>
      </c>
      <c r="D4791" s="38">
        <v>2011</v>
      </c>
    </row>
    <row r="4792" spans="1:4" x14ac:dyDescent="0.25">
      <c r="A4792" t="s">
        <v>50</v>
      </c>
      <c r="B4792" t="s">
        <v>55</v>
      </c>
      <c r="C4792" s="37">
        <v>2852</v>
      </c>
      <c r="D4792" s="38">
        <v>2011</v>
      </c>
    </row>
    <row r="4793" spans="1:4" x14ac:dyDescent="0.25">
      <c r="A4793" t="s">
        <v>50</v>
      </c>
      <c r="B4793" t="s">
        <v>56</v>
      </c>
      <c r="C4793" s="37">
        <v>1385</v>
      </c>
      <c r="D4793" s="38">
        <v>2011</v>
      </c>
    </row>
    <row r="4794" spans="1:4" x14ac:dyDescent="0.25">
      <c r="A4794" t="s">
        <v>50</v>
      </c>
      <c r="B4794" t="s">
        <v>57</v>
      </c>
      <c r="C4794" s="37">
        <v>1213</v>
      </c>
      <c r="D4794" s="38">
        <v>2011</v>
      </c>
    </row>
    <row r="4795" spans="1:4" x14ac:dyDescent="0.25">
      <c r="A4795" t="s">
        <v>50</v>
      </c>
      <c r="B4795" t="s">
        <v>58</v>
      </c>
      <c r="C4795" s="37">
        <v>131</v>
      </c>
      <c r="D4795" s="38">
        <v>2011</v>
      </c>
    </row>
    <row r="4796" spans="1:4" x14ac:dyDescent="0.25">
      <c r="A4796" t="s">
        <v>51</v>
      </c>
      <c r="B4796" t="s">
        <v>8</v>
      </c>
      <c r="C4796" s="37">
        <v>8747</v>
      </c>
      <c r="D4796" s="38">
        <v>2011</v>
      </c>
    </row>
    <row r="4797" spans="1:4" x14ac:dyDescent="0.25">
      <c r="A4797" t="s">
        <v>51</v>
      </c>
      <c r="B4797" t="s">
        <v>9</v>
      </c>
      <c r="C4797" s="37">
        <v>6670</v>
      </c>
      <c r="D4797" s="38">
        <v>2011</v>
      </c>
    </row>
    <row r="4798" spans="1:4" x14ac:dyDescent="0.25">
      <c r="A4798" t="s">
        <v>51</v>
      </c>
      <c r="B4798" t="s">
        <v>10</v>
      </c>
      <c r="C4798" s="37">
        <v>20073</v>
      </c>
      <c r="D4798" s="38">
        <v>2011</v>
      </c>
    </row>
    <row r="4799" spans="1:4" x14ac:dyDescent="0.25">
      <c r="A4799" t="s">
        <v>51</v>
      </c>
      <c r="B4799" t="s">
        <v>11</v>
      </c>
      <c r="C4799" s="37">
        <v>16461</v>
      </c>
      <c r="D4799" s="38">
        <v>2011</v>
      </c>
    </row>
    <row r="4800" spans="1:4" x14ac:dyDescent="0.25">
      <c r="A4800" t="s">
        <v>51</v>
      </c>
      <c r="B4800" t="s">
        <v>12</v>
      </c>
      <c r="C4800" s="37">
        <v>58992</v>
      </c>
      <c r="D4800" s="38">
        <v>2011</v>
      </c>
    </row>
    <row r="4801" spans="1:4" x14ac:dyDescent="0.25">
      <c r="A4801" t="s">
        <v>51</v>
      </c>
      <c r="B4801" t="s">
        <v>13</v>
      </c>
      <c r="C4801" s="37">
        <v>19126</v>
      </c>
      <c r="D4801" s="38">
        <v>2011</v>
      </c>
    </row>
    <row r="4802" spans="1:4" x14ac:dyDescent="0.25">
      <c r="A4802" t="s">
        <v>51</v>
      </c>
      <c r="B4802" t="s">
        <v>14</v>
      </c>
      <c r="C4802" s="37">
        <v>2927</v>
      </c>
      <c r="D4802" s="38">
        <v>2011</v>
      </c>
    </row>
    <row r="4803" spans="1:4" x14ac:dyDescent="0.25">
      <c r="A4803" t="s">
        <v>51</v>
      </c>
      <c r="B4803" t="s">
        <v>15</v>
      </c>
      <c r="C4803" s="37">
        <v>884</v>
      </c>
      <c r="D4803" s="38">
        <v>2011</v>
      </c>
    </row>
    <row r="4804" spans="1:4" x14ac:dyDescent="0.25">
      <c r="A4804" t="s">
        <v>51</v>
      </c>
      <c r="B4804" t="s">
        <v>16</v>
      </c>
      <c r="C4804" s="37">
        <v>2276</v>
      </c>
      <c r="D4804" s="38">
        <v>2011</v>
      </c>
    </row>
    <row r="4805" spans="1:4" x14ac:dyDescent="0.25">
      <c r="A4805" t="s">
        <v>51</v>
      </c>
      <c r="B4805" t="s">
        <v>17</v>
      </c>
      <c r="C4805" s="37">
        <v>35777</v>
      </c>
      <c r="D4805" s="38">
        <v>2011</v>
      </c>
    </row>
    <row r="4806" spans="1:4" x14ac:dyDescent="0.25">
      <c r="A4806" t="s">
        <v>51</v>
      </c>
      <c r="B4806" t="s">
        <v>18</v>
      </c>
      <c r="C4806" s="37">
        <v>17401</v>
      </c>
      <c r="D4806" s="38">
        <v>2011</v>
      </c>
    </row>
    <row r="4807" spans="1:4" x14ac:dyDescent="0.25">
      <c r="A4807" t="s">
        <v>51</v>
      </c>
      <c r="B4807" t="s">
        <v>19</v>
      </c>
      <c r="C4807" s="37">
        <v>6106</v>
      </c>
      <c r="D4807" s="38">
        <v>2011</v>
      </c>
    </row>
    <row r="4808" spans="1:4" x14ac:dyDescent="0.25">
      <c r="A4808" t="s">
        <v>51</v>
      </c>
      <c r="B4808" t="s">
        <v>20</v>
      </c>
      <c r="C4808" s="37">
        <v>4379</v>
      </c>
      <c r="D4808" s="38">
        <v>2011</v>
      </c>
    </row>
    <row r="4809" spans="1:4" x14ac:dyDescent="0.25">
      <c r="A4809" t="s">
        <v>51</v>
      </c>
      <c r="B4809" t="s">
        <v>21</v>
      </c>
      <c r="C4809" s="37">
        <v>15064</v>
      </c>
      <c r="D4809" s="38">
        <v>2011</v>
      </c>
    </row>
    <row r="4810" spans="1:4" x14ac:dyDescent="0.25">
      <c r="A4810" t="s">
        <v>51</v>
      </c>
      <c r="B4810" t="s">
        <v>22</v>
      </c>
      <c r="C4810" s="37">
        <v>10265</v>
      </c>
      <c r="D4810" s="38">
        <v>2011</v>
      </c>
    </row>
    <row r="4811" spans="1:4" x14ac:dyDescent="0.25">
      <c r="A4811" t="s">
        <v>51</v>
      </c>
      <c r="B4811" t="s">
        <v>23</v>
      </c>
      <c r="C4811" s="37">
        <v>3236</v>
      </c>
      <c r="D4811" s="38">
        <v>2011</v>
      </c>
    </row>
    <row r="4812" spans="1:4" x14ac:dyDescent="0.25">
      <c r="A4812" t="s">
        <v>51</v>
      </c>
      <c r="B4812" t="s">
        <v>24</v>
      </c>
      <c r="C4812" s="37">
        <v>12766</v>
      </c>
      <c r="D4812" s="38">
        <v>2011</v>
      </c>
    </row>
    <row r="4813" spans="1:4" x14ac:dyDescent="0.25">
      <c r="A4813" t="s">
        <v>51</v>
      </c>
      <c r="B4813" t="s">
        <v>25</v>
      </c>
      <c r="C4813" s="37">
        <v>6616</v>
      </c>
      <c r="D4813" s="38">
        <v>2011</v>
      </c>
    </row>
    <row r="4814" spans="1:4" x14ac:dyDescent="0.25">
      <c r="A4814" t="s">
        <v>51</v>
      </c>
      <c r="B4814" t="s">
        <v>26</v>
      </c>
      <c r="C4814" s="37">
        <v>25513</v>
      </c>
      <c r="D4814" s="38">
        <v>2011</v>
      </c>
    </row>
    <row r="4815" spans="1:4" x14ac:dyDescent="0.25">
      <c r="A4815" t="s">
        <v>51</v>
      </c>
      <c r="B4815" t="s">
        <v>27</v>
      </c>
      <c r="C4815" s="37">
        <v>1357</v>
      </c>
      <c r="D4815" s="38">
        <v>2011</v>
      </c>
    </row>
    <row r="4816" spans="1:4" x14ac:dyDescent="0.25">
      <c r="A4816" t="s">
        <v>51</v>
      </c>
      <c r="B4816" t="s">
        <v>28</v>
      </c>
      <c r="C4816" s="37">
        <v>9443</v>
      </c>
      <c r="D4816" s="38">
        <v>2011</v>
      </c>
    </row>
    <row r="4817" spans="1:4" x14ac:dyDescent="0.25">
      <c r="A4817" t="s">
        <v>51</v>
      </c>
      <c r="B4817" t="s">
        <v>29</v>
      </c>
      <c r="C4817" s="37">
        <v>5035</v>
      </c>
      <c r="D4817" s="38">
        <v>2011</v>
      </c>
    </row>
    <row r="4818" spans="1:4" x14ac:dyDescent="0.25">
      <c r="A4818" t="s">
        <v>51</v>
      </c>
      <c r="B4818" t="s">
        <v>30</v>
      </c>
      <c r="C4818" s="37">
        <v>15654</v>
      </c>
      <c r="D4818" s="38">
        <v>2011</v>
      </c>
    </row>
    <row r="4819" spans="1:4" x14ac:dyDescent="0.25">
      <c r="A4819" t="s">
        <v>51</v>
      </c>
      <c r="B4819" t="s">
        <v>31</v>
      </c>
      <c r="C4819" s="37">
        <v>7691</v>
      </c>
      <c r="D4819" s="38">
        <v>2011</v>
      </c>
    </row>
    <row r="4820" spans="1:4" x14ac:dyDescent="0.25">
      <c r="A4820" t="s">
        <v>51</v>
      </c>
      <c r="B4820" t="s">
        <v>32</v>
      </c>
      <c r="C4820" s="37">
        <v>6048</v>
      </c>
      <c r="D4820" s="38">
        <v>2011</v>
      </c>
    </row>
    <row r="4821" spans="1:4" x14ac:dyDescent="0.25">
      <c r="A4821" t="s">
        <v>51</v>
      </c>
      <c r="B4821" t="s">
        <v>33</v>
      </c>
      <c r="C4821" s="37">
        <v>13473</v>
      </c>
      <c r="D4821" s="38">
        <v>2011</v>
      </c>
    </row>
    <row r="4822" spans="1:4" x14ac:dyDescent="0.25">
      <c r="A4822" t="s">
        <v>51</v>
      </c>
      <c r="B4822" t="s">
        <v>34</v>
      </c>
      <c r="C4822" s="37">
        <v>537</v>
      </c>
      <c r="D4822" s="38">
        <v>2011</v>
      </c>
    </row>
    <row r="4823" spans="1:4" x14ac:dyDescent="0.25">
      <c r="A4823" t="s">
        <v>51</v>
      </c>
      <c r="B4823" t="s">
        <v>35</v>
      </c>
      <c r="C4823" s="37">
        <v>3837</v>
      </c>
      <c r="D4823" s="38">
        <v>2011</v>
      </c>
    </row>
    <row r="4824" spans="1:4" x14ac:dyDescent="0.25">
      <c r="A4824" t="s">
        <v>51</v>
      </c>
      <c r="B4824" t="s">
        <v>36</v>
      </c>
      <c r="C4824" s="37">
        <v>7793</v>
      </c>
      <c r="D4824" s="38">
        <v>2011</v>
      </c>
    </row>
    <row r="4825" spans="1:4" x14ac:dyDescent="0.25">
      <c r="A4825" t="s">
        <v>51</v>
      </c>
      <c r="B4825" t="s">
        <v>37</v>
      </c>
      <c r="C4825" s="37">
        <v>459</v>
      </c>
      <c r="D4825" s="38">
        <v>2011</v>
      </c>
    </row>
    <row r="4826" spans="1:4" x14ac:dyDescent="0.25">
      <c r="A4826" t="s">
        <v>51</v>
      </c>
      <c r="B4826" t="s">
        <v>38</v>
      </c>
      <c r="C4826" s="37">
        <v>7578</v>
      </c>
      <c r="D4826" s="38">
        <v>2011</v>
      </c>
    </row>
    <row r="4827" spans="1:4" x14ac:dyDescent="0.25">
      <c r="A4827" t="s">
        <v>51</v>
      </c>
      <c r="B4827" t="s">
        <v>39</v>
      </c>
      <c r="C4827" s="37">
        <v>15225</v>
      </c>
      <c r="D4827" s="38">
        <v>2011</v>
      </c>
    </row>
    <row r="4828" spans="1:4" x14ac:dyDescent="0.25">
      <c r="A4828" t="s">
        <v>51</v>
      </c>
      <c r="B4828" t="s">
        <v>40</v>
      </c>
      <c r="C4828" s="37">
        <v>26155</v>
      </c>
      <c r="D4828" s="38">
        <v>2011</v>
      </c>
    </row>
    <row r="4829" spans="1:4" x14ac:dyDescent="0.25">
      <c r="A4829" t="s">
        <v>51</v>
      </c>
      <c r="B4829" t="s">
        <v>41</v>
      </c>
      <c r="C4829" s="37">
        <v>14956</v>
      </c>
      <c r="D4829" s="38">
        <v>2011</v>
      </c>
    </row>
    <row r="4830" spans="1:4" x14ac:dyDescent="0.25">
      <c r="A4830" t="s">
        <v>51</v>
      </c>
      <c r="B4830" t="s">
        <v>42</v>
      </c>
      <c r="C4830" s="37">
        <v>809</v>
      </c>
      <c r="D4830" s="38">
        <v>2011</v>
      </c>
    </row>
    <row r="4831" spans="1:4" x14ac:dyDescent="0.25">
      <c r="A4831" t="s">
        <v>51</v>
      </c>
      <c r="B4831" t="s">
        <v>43</v>
      </c>
      <c r="C4831" s="37">
        <v>12315</v>
      </c>
      <c r="D4831" s="38">
        <v>2011</v>
      </c>
    </row>
    <row r="4832" spans="1:4" x14ac:dyDescent="0.25">
      <c r="A4832" t="s">
        <v>51</v>
      </c>
      <c r="B4832" t="s">
        <v>44</v>
      </c>
      <c r="C4832" s="37">
        <v>19302</v>
      </c>
      <c r="D4832" s="38">
        <v>2011</v>
      </c>
    </row>
    <row r="4833" spans="1:4" x14ac:dyDescent="0.25">
      <c r="A4833" t="s">
        <v>51</v>
      </c>
      <c r="B4833" t="s">
        <v>45</v>
      </c>
      <c r="C4833" s="37">
        <v>3743</v>
      </c>
      <c r="D4833" s="38">
        <v>2011</v>
      </c>
    </row>
    <row r="4834" spans="1:4" x14ac:dyDescent="0.25">
      <c r="A4834" t="s">
        <v>51</v>
      </c>
      <c r="B4834" t="s">
        <v>46</v>
      </c>
      <c r="C4834" s="37">
        <v>9107</v>
      </c>
      <c r="D4834" s="38">
        <v>2011</v>
      </c>
    </row>
    <row r="4835" spans="1:4" x14ac:dyDescent="0.25">
      <c r="A4835" t="s">
        <v>51</v>
      </c>
      <c r="B4835" t="s">
        <v>47</v>
      </c>
      <c r="C4835" s="37">
        <v>1297</v>
      </c>
      <c r="D4835" s="38">
        <v>2011</v>
      </c>
    </row>
    <row r="4836" spans="1:4" x14ac:dyDescent="0.25">
      <c r="A4836" t="s">
        <v>51</v>
      </c>
      <c r="B4836" t="s">
        <v>48</v>
      </c>
      <c r="C4836" s="37">
        <v>4075</v>
      </c>
      <c r="D4836" s="38">
        <v>2011</v>
      </c>
    </row>
    <row r="4837" spans="1:4" x14ac:dyDescent="0.25">
      <c r="A4837" t="s">
        <v>51</v>
      </c>
      <c r="B4837" t="s">
        <v>49</v>
      </c>
      <c r="C4837" s="37">
        <v>1486</v>
      </c>
      <c r="D4837" s="38">
        <v>2011</v>
      </c>
    </row>
    <row r="4838" spans="1:4" x14ac:dyDescent="0.25">
      <c r="A4838" t="s">
        <v>51</v>
      </c>
      <c r="B4838" t="s">
        <v>50</v>
      </c>
      <c r="C4838" s="37">
        <v>10788</v>
      </c>
      <c r="D4838" s="38">
        <v>2011</v>
      </c>
    </row>
    <row r="4839" spans="1:4" x14ac:dyDescent="0.25">
      <c r="A4839" t="s">
        <v>51</v>
      </c>
      <c r="B4839" t="s">
        <v>51</v>
      </c>
      <c r="C4839" s="37" t="s">
        <v>60</v>
      </c>
      <c r="D4839" s="38">
        <v>2011</v>
      </c>
    </row>
    <row r="4840" spans="1:4" x14ac:dyDescent="0.25">
      <c r="A4840" t="s">
        <v>51</v>
      </c>
      <c r="B4840" t="s">
        <v>52</v>
      </c>
      <c r="C4840" s="37">
        <v>5234</v>
      </c>
      <c r="D4840" s="38">
        <v>2011</v>
      </c>
    </row>
    <row r="4841" spans="1:4" x14ac:dyDescent="0.25">
      <c r="A4841" t="s">
        <v>51</v>
      </c>
      <c r="B4841" t="s">
        <v>53</v>
      </c>
      <c r="C4841" s="37">
        <v>349</v>
      </c>
      <c r="D4841" s="38">
        <v>2011</v>
      </c>
    </row>
    <row r="4842" spans="1:4" x14ac:dyDescent="0.25">
      <c r="A4842" t="s">
        <v>51</v>
      </c>
      <c r="B4842" t="s">
        <v>54</v>
      </c>
      <c r="C4842" s="37">
        <v>13231</v>
      </c>
      <c r="D4842" s="38">
        <v>2011</v>
      </c>
    </row>
    <row r="4843" spans="1:4" x14ac:dyDescent="0.25">
      <c r="A4843" t="s">
        <v>51</v>
      </c>
      <c r="B4843" t="s">
        <v>55</v>
      </c>
      <c r="C4843" s="37">
        <v>15325</v>
      </c>
      <c r="D4843" s="38">
        <v>2011</v>
      </c>
    </row>
    <row r="4844" spans="1:4" x14ac:dyDescent="0.25">
      <c r="A4844" t="s">
        <v>51</v>
      </c>
      <c r="B4844" t="s">
        <v>56</v>
      </c>
      <c r="C4844" s="37">
        <v>663</v>
      </c>
      <c r="D4844" s="38">
        <v>2011</v>
      </c>
    </row>
    <row r="4845" spans="1:4" x14ac:dyDescent="0.25">
      <c r="A4845" t="s">
        <v>51</v>
      </c>
      <c r="B4845" t="s">
        <v>57</v>
      </c>
      <c r="C4845" s="37">
        <v>5982</v>
      </c>
      <c r="D4845" s="38">
        <v>2011</v>
      </c>
    </row>
    <row r="4846" spans="1:4" x14ac:dyDescent="0.25">
      <c r="A4846" t="s">
        <v>51</v>
      </c>
      <c r="B4846" t="s">
        <v>58</v>
      </c>
      <c r="C4846" s="37">
        <v>2500</v>
      </c>
      <c r="D4846" s="38">
        <v>2011</v>
      </c>
    </row>
    <row r="4847" spans="1:4" x14ac:dyDescent="0.25">
      <c r="A4847" t="s">
        <v>52</v>
      </c>
      <c r="B4847" t="s">
        <v>8</v>
      </c>
      <c r="C4847" s="37">
        <v>486</v>
      </c>
      <c r="D4847" s="38">
        <v>2011</v>
      </c>
    </row>
    <row r="4848" spans="1:4" x14ac:dyDescent="0.25">
      <c r="A4848" t="s">
        <v>52</v>
      </c>
      <c r="B4848" t="s">
        <v>9</v>
      </c>
      <c r="C4848" s="37">
        <v>2151</v>
      </c>
      <c r="D4848" s="38">
        <v>2011</v>
      </c>
    </row>
    <row r="4849" spans="1:4" x14ac:dyDescent="0.25">
      <c r="A4849" t="s">
        <v>52</v>
      </c>
      <c r="B4849" t="s">
        <v>10</v>
      </c>
      <c r="C4849" s="37">
        <v>6585</v>
      </c>
      <c r="D4849" s="38">
        <v>2011</v>
      </c>
    </row>
    <row r="4850" spans="1:4" x14ac:dyDescent="0.25">
      <c r="A4850" t="s">
        <v>52</v>
      </c>
      <c r="B4850" t="s">
        <v>11</v>
      </c>
      <c r="C4850" s="37">
        <v>422</v>
      </c>
      <c r="D4850" s="38">
        <v>2011</v>
      </c>
    </row>
    <row r="4851" spans="1:4" x14ac:dyDescent="0.25">
      <c r="A4851" t="s">
        <v>52</v>
      </c>
      <c r="B4851" t="s">
        <v>12</v>
      </c>
      <c r="C4851" s="37">
        <v>18237</v>
      </c>
      <c r="D4851" s="38">
        <v>2011</v>
      </c>
    </row>
    <row r="4852" spans="1:4" x14ac:dyDescent="0.25">
      <c r="A4852" t="s">
        <v>52</v>
      </c>
      <c r="B4852" t="s">
        <v>13</v>
      </c>
      <c r="C4852" s="37">
        <v>3986</v>
      </c>
      <c r="D4852" s="38">
        <v>2011</v>
      </c>
    </row>
    <row r="4853" spans="1:4" x14ac:dyDescent="0.25">
      <c r="A4853" t="s">
        <v>52</v>
      </c>
      <c r="B4853" t="s">
        <v>14</v>
      </c>
      <c r="C4853" s="37">
        <v>562</v>
      </c>
      <c r="D4853" s="38">
        <v>2011</v>
      </c>
    </row>
    <row r="4854" spans="1:4" x14ac:dyDescent="0.25">
      <c r="A4854" t="s">
        <v>52</v>
      </c>
      <c r="B4854" t="s">
        <v>15</v>
      </c>
      <c r="C4854" s="37">
        <v>0</v>
      </c>
      <c r="D4854" s="38">
        <v>2011</v>
      </c>
    </row>
    <row r="4855" spans="1:4" x14ac:dyDescent="0.25">
      <c r="A4855" t="s">
        <v>52</v>
      </c>
      <c r="B4855" t="s">
        <v>16</v>
      </c>
      <c r="C4855" s="37">
        <v>132</v>
      </c>
      <c r="D4855" s="38">
        <v>2011</v>
      </c>
    </row>
    <row r="4856" spans="1:4" x14ac:dyDescent="0.25">
      <c r="A4856" t="s">
        <v>52</v>
      </c>
      <c r="B4856" t="s">
        <v>17</v>
      </c>
      <c r="C4856" s="37">
        <v>1643</v>
      </c>
      <c r="D4856" s="38">
        <v>2011</v>
      </c>
    </row>
    <row r="4857" spans="1:4" x14ac:dyDescent="0.25">
      <c r="A4857" t="s">
        <v>52</v>
      </c>
      <c r="B4857" t="s">
        <v>18</v>
      </c>
      <c r="C4857" s="37">
        <v>1052</v>
      </c>
      <c r="D4857" s="38">
        <v>2011</v>
      </c>
    </row>
    <row r="4858" spans="1:4" x14ac:dyDescent="0.25">
      <c r="A4858" t="s">
        <v>52</v>
      </c>
      <c r="B4858" t="s">
        <v>19</v>
      </c>
      <c r="C4858" s="37">
        <v>1701</v>
      </c>
      <c r="D4858" s="38">
        <v>2011</v>
      </c>
    </row>
    <row r="4859" spans="1:4" x14ac:dyDescent="0.25">
      <c r="A4859" t="s">
        <v>52</v>
      </c>
      <c r="B4859" t="s">
        <v>20</v>
      </c>
      <c r="C4859" s="37">
        <v>7538</v>
      </c>
      <c r="D4859" s="38">
        <v>2011</v>
      </c>
    </row>
    <row r="4860" spans="1:4" x14ac:dyDescent="0.25">
      <c r="A4860" t="s">
        <v>52</v>
      </c>
      <c r="B4860" t="s">
        <v>21</v>
      </c>
      <c r="C4860" s="37">
        <v>1447</v>
      </c>
      <c r="D4860" s="38">
        <v>2011</v>
      </c>
    </row>
    <row r="4861" spans="1:4" x14ac:dyDescent="0.25">
      <c r="A4861" t="s">
        <v>52</v>
      </c>
      <c r="B4861" t="s">
        <v>22</v>
      </c>
      <c r="C4861" s="37">
        <v>545</v>
      </c>
      <c r="D4861" s="38">
        <v>2011</v>
      </c>
    </row>
    <row r="4862" spans="1:4" x14ac:dyDescent="0.25">
      <c r="A4862" t="s">
        <v>52</v>
      </c>
      <c r="B4862" t="s">
        <v>23</v>
      </c>
      <c r="C4862" s="37">
        <v>290</v>
      </c>
      <c r="D4862" s="38">
        <v>2011</v>
      </c>
    </row>
    <row r="4863" spans="1:4" x14ac:dyDescent="0.25">
      <c r="A4863" t="s">
        <v>52</v>
      </c>
      <c r="B4863" t="s">
        <v>24</v>
      </c>
      <c r="C4863" s="37">
        <v>1146</v>
      </c>
      <c r="D4863" s="38">
        <v>2011</v>
      </c>
    </row>
    <row r="4864" spans="1:4" x14ac:dyDescent="0.25">
      <c r="A4864" t="s">
        <v>52</v>
      </c>
      <c r="B4864" t="s">
        <v>25</v>
      </c>
      <c r="C4864" s="37">
        <v>611</v>
      </c>
      <c r="D4864" s="38">
        <v>2011</v>
      </c>
    </row>
    <row r="4865" spans="1:4" x14ac:dyDescent="0.25">
      <c r="A4865" t="s">
        <v>52</v>
      </c>
      <c r="B4865" t="s">
        <v>26</v>
      </c>
      <c r="C4865" s="37">
        <v>494</v>
      </c>
      <c r="D4865" s="38">
        <v>2011</v>
      </c>
    </row>
    <row r="4866" spans="1:4" x14ac:dyDescent="0.25">
      <c r="A4866" t="s">
        <v>52</v>
      </c>
      <c r="B4866" t="s">
        <v>27</v>
      </c>
      <c r="C4866" s="37">
        <v>0</v>
      </c>
      <c r="D4866" s="38">
        <v>2011</v>
      </c>
    </row>
    <row r="4867" spans="1:4" x14ac:dyDescent="0.25">
      <c r="A4867" t="s">
        <v>52</v>
      </c>
      <c r="B4867" t="s">
        <v>28</v>
      </c>
      <c r="C4867" s="37">
        <v>342</v>
      </c>
      <c r="D4867" s="38">
        <v>2011</v>
      </c>
    </row>
    <row r="4868" spans="1:4" x14ac:dyDescent="0.25">
      <c r="A4868" t="s">
        <v>52</v>
      </c>
      <c r="B4868" t="s">
        <v>29</v>
      </c>
      <c r="C4868" s="37">
        <v>959</v>
      </c>
      <c r="D4868" s="38">
        <v>2011</v>
      </c>
    </row>
    <row r="4869" spans="1:4" x14ac:dyDescent="0.25">
      <c r="A4869" t="s">
        <v>52</v>
      </c>
      <c r="B4869" t="s">
        <v>30</v>
      </c>
      <c r="C4869" s="37">
        <v>1099</v>
      </c>
      <c r="D4869" s="38">
        <v>2011</v>
      </c>
    </row>
    <row r="4870" spans="1:4" x14ac:dyDescent="0.25">
      <c r="A4870" t="s">
        <v>52</v>
      </c>
      <c r="B4870" t="s">
        <v>31</v>
      </c>
      <c r="C4870" s="37">
        <v>939</v>
      </c>
      <c r="D4870" s="38">
        <v>2011</v>
      </c>
    </row>
    <row r="4871" spans="1:4" x14ac:dyDescent="0.25">
      <c r="A4871" t="s">
        <v>52</v>
      </c>
      <c r="B4871" t="s">
        <v>32</v>
      </c>
      <c r="C4871" s="37">
        <v>143</v>
      </c>
      <c r="D4871" s="38">
        <v>2011</v>
      </c>
    </row>
    <row r="4872" spans="1:4" x14ac:dyDescent="0.25">
      <c r="A4872" t="s">
        <v>52</v>
      </c>
      <c r="B4872" t="s">
        <v>33</v>
      </c>
      <c r="C4872" s="37">
        <v>511</v>
      </c>
      <c r="D4872" s="38">
        <v>2011</v>
      </c>
    </row>
    <row r="4873" spans="1:4" x14ac:dyDescent="0.25">
      <c r="A4873" t="s">
        <v>52</v>
      </c>
      <c r="B4873" t="s">
        <v>34</v>
      </c>
      <c r="C4873" s="37">
        <v>1241</v>
      </c>
      <c r="D4873" s="38">
        <v>2011</v>
      </c>
    </row>
    <row r="4874" spans="1:4" x14ac:dyDescent="0.25">
      <c r="A4874" t="s">
        <v>52</v>
      </c>
      <c r="B4874" t="s">
        <v>35</v>
      </c>
      <c r="C4874" s="37">
        <v>195</v>
      </c>
      <c r="D4874" s="38">
        <v>2011</v>
      </c>
    </row>
    <row r="4875" spans="1:4" x14ac:dyDescent="0.25">
      <c r="A4875" t="s">
        <v>52</v>
      </c>
      <c r="B4875" t="s">
        <v>36</v>
      </c>
      <c r="C4875" s="37">
        <v>4315</v>
      </c>
      <c r="D4875" s="38">
        <v>2011</v>
      </c>
    </row>
    <row r="4876" spans="1:4" x14ac:dyDescent="0.25">
      <c r="A4876" t="s">
        <v>52</v>
      </c>
      <c r="B4876" t="s">
        <v>37</v>
      </c>
      <c r="C4876" s="37">
        <v>34</v>
      </c>
      <c r="D4876" s="38">
        <v>2011</v>
      </c>
    </row>
    <row r="4877" spans="1:4" x14ac:dyDescent="0.25">
      <c r="A4877" t="s">
        <v>52</v>
      </c>
      <c r="B4877" t="s">
        <v>38</v>
      </c>
      <c r="C4877" s="37">
        <v>506</v>
      </c>
      <c r="D4877" s="38">
        <v>2011</v>
      </c>
    </row>
    <row r="4878" spans="1:4" x14ac:dyDescent="0.25">
      <c r="A4878" t="s">
        <v>52</v>
      </c>
      <c r="B4878" t="s">
        <v>39</v>
      </c>
      <c r="C4878" s="37">
        <v>1707</v>
      </c>
      <c r="D4878" s="38">
        <v>2011</v>
      </c>
    </row>
    <row r="4879" spans="1:4" x14ac:dyDescent="0.25">
      <c r="A4879" t="s">
        <v>52</v>
      </c>
      <c r="B4879" t="s">
        <v>40</v>
      </c>
      <c r="C4879" s="37">
        <v>1937</v>
      </c>
      <c r="D4879" s="38">
        <v>2011</v>
      </c>
    </row>
    <row r="4880" spans="1:4" x14ac:dyDescent="0.25">
      <c r="A4880" t="s">
        <v>52</v>
      </c>
      <c r="B4880" t="s">
        <v>41</v>
      </c>
      <c r="C4880" s="37">
        <v>1653</v>
      </c>
      <c r="D4880" s="38">
        <v>2011</v>
      </c>
    </row>
    <row r="4881" spans="1:4" x14ac:dyDescent="0.25">
      <c r="A4881" t="s">
        <v>52</v>
      </c>
      <c r="B4881" t="s">
        <v>42</v>
      </c>
      <c r="C4881" s="37">
        <v>2</v>
      </c>
      <c r="D4881" s="38">
        <v>2011</v>
      </c>
    </row>
    <row r="4882" spans="1:4" x14ac:dyDescent="0.25">
      <c r="A4882" t="s">
        <v>52</v>
      </c>
      <c r="B4882" t="s">
        <v>43</v>
      </c>
      <c r="C4882" s="37">
        <v>2584</v>
      </c>
      <c r="D4882" s="38">
        <v>2011</v>
      </c>
    </row>
    <row r="4883" spans="1:4" x14ac:dyDescent="0.25">
      <c r="A4883" t="s">
        <v>52</v>
      </c>
      <c r="B4883" t="s">
        <v>44</v>
      </c>
      <c r="C4883" s="37">
        <v>150</v>
      </c>
      <c r="D4883" s="38">
        <v>2011</v>
      </c>
    </row>
    <row r="4884" spans="1:4" x14ac:dyDescent="0.25">
      <c r="A4884" t="s">
        <v>52</v>
      </c>
      <c r="B4884" t="s">
        <v>45</v>
      </c>
      <c r="C4884" s="37">
        <v>2037</v>
      </c>
      <c r="D4884" s="38">
        <v>2011</v>
      </c>
    </row>
    <row r="4885" spans="1:4" x14ac:dyDescent="0.25">
      <c r="A4885" t="s">
        <v>52</v>
      </c>
      <c r="B4885" t="s">
        <v>46</v>
      </c>
      <c r="C4885" s="37">
        <v>1496</v>
      </c>
      <c r="D4885" s="38">
        <v>2011</v>
      </c>
    </row>
    <row r="4886" spans="1:4" x14ac:dyDescent="0.25">
      <c r="A4886" t="s">
        <v>52</v>
      </c>
      <c r="B4886" t="s">
        <v>47</v>
      </c>
      <c r="C4886" s="37">
        <v>0</v>
      </c>
      <c r="D4886" s="38">
        <v>2011</v>
      </c>
    </row>
    <row r="4887" spans="1:4" x14ac:dyDescent="0.25">
      <c r="A4887" t="s">
        <v>52</v>
      </c>
      <c r="B4887" t="s">
        <v>48</v>
      </c>
      <c r="C4887" s="37">
        <v>309</v>
      </c>
      <c r="D4887" s="38">
        <v>2011</v>
      </c>
    </row>
    <row r="4888" spans="1:4" x14ac:dyDescent="0.25">
      <c r="A4888" t="s">
        <v>52</v>
      </c>
      <c r="B4888" t="s">
        <v>49</v>
      </c>
      <c r="C4888" s="37">
        <v>128</v>
      </c>
      <c r="D4888" s="38">
        <v>2011</v>
      </c>
    </row>
    <row r="4889" spans="1:4" x14ac:dyDescent="0.25">
      <c r="A4889" t="s">
        <v>52</v>
      </c>
      <c r="B4889" t="s">
        <v>50</v>
      </c>
      <c r="C4889" s="37">
        <v>549</v>
      </c>
      <c r="D4889" s="38">
        <v>2011</v>
      </c>
    </row>
    <row r="4890" spans="1:4" x14ac:dyDescent="0.25">
      <c r="A4890" t="s">
        <v>52</v>
      </c>
      <c r="B4890" t="s">
        <v>51</v>
      </c>
      <c r="C4890" s="37">
        <v>4507</v>
      </c>
      <c r="D4890" s="38">
        <v>2011</v>
      </c>
    </row>
    <row r="4891" spans="1:4" x14ac:dyDescent="0.25">
      <c r="A4891" t="s">
        <v>52</v>
      </c>
      <c r="B4891" t="s">
        <v>52</v>
      </c>
      <c r="C4891" s="37" t="s">
        <v>60</v>
      </c>
      <c r="D4891" s="38">
        <v>2011</v>
      </c>
    </row>
    <row r="4892" spans="1:4" x14ac:dyDescent="0.25">
      <c r="A4892" t="s">
        <v>52</v>
      </c>
      <c r="B4892" t="s">
        <v>53</v>
      </c>
      <c r="C4892" s="37">
        <v>122</v>
      </c>
      <c r="D4892" s="38">
        <v>2011</v>
      </c>
    </row>
    <row r="4893" spans="1:4" x14ac:dyDescent="0.25">
      <c r="A4893" t="s">
        <v>52</v>
      </c>
      <c r="B4893" t="s">
        <v>54</v>
      </c>
      <c r="C4893" s="37">
        <v>2413</v>
      </c>
      <c r="D4893" s="38">
        <v>2011</v>
      </c>
    </row>
    <row r="4894" spans="1:4" x14ac:dyDescent="0.25">
      <c r="A4894" t="s">
        <v>52</v>
      </c>
      <c r="B4894" t="s">
        <v>55</v>
      </c>
      <c r="C4894" s="37">
        <v>4825</v>
      </c>
      <c r="D4894" s="38">
        <v>2011</v>
      </c>
    </row>
    <row r="4895" spans="1:4" x14ac:dyDescent="0.25">
      <c r="A4895" t="s">
        <v>52</v>
      </c>
      <c r="B4895" t="s">
        <v>56</v>
      </c>
      <c r="C4895" s="37">
        <v>270</v>
      </c>
      <c r="D4895" s="38">
        <v>2011</v>
      </c>
    </row>
    <row r="4896" spans="1:4" x14ac:dyDescent="0.25">
      <c r="A4896" t="s">
        <v>52</v>
      </c>
      <c r="B4896" t="s">
        <v>57</v>
      </c>
      <c r="C4896" s="37">
        <v>158</v>
      </c>
      <c r="D4896" s="38">
        <v>2011</v>
      </c>
    </row>
    <row r="4897" spans="1:4" x14ac:dyDescent="0.25">
      <c r="A4897" t="s">
        <v>52</v>
      </c>
      <c r="B4897" t="s">
        <v>58</v>
      </c>
      <c r="C4897" s="37">
        <v>1058</v>
      </c>
      <c r="D4897" s="38">
        <v>2011</v>
      </c>
    </row>
    <row r="4898" spans="1:4" x14ac:dyDescent="0.25">
      <c r="A4898" t="s">
        <v>53</v>
      </c>
      <c r="B4898" t="s">
        <v>8</v>
      </c>
      <c r="C4898" s="37">
        <v>0</v>
      </c>
      <c r="D4898" s="38">
        <v>2011</v>
      </c>
    </row>
    <row r="4899" spans="1:4" x14ac:dyDescent="0.25">
      <c r="A4899" t="s">
        <v>53</v>
      </c>
      <c r="B4899" t="s">
        <v>9</v>
      </c>
      <c r="C4899" s="37">
        <v>580</v>
      </c>
      <c r="D4899" s="38">
        <v>2011</v>
      </c>
    </row>
    <row r="4900" spans="1:4" x14ac:dyDescent="0.25">
      <c r="A4900" t="s">
        <v>53</v>
      </c>
      <c r="B4900" t="s">
        <v>10</v>
      </c>
      <c r="C4900" s="37">
        <v>310</v>
      </c>
      <c r="D4900" s="38">
        <v>2011</v>
      </c>
    </row>
    <row r="4901" spans="1:4" x14ac:dyDescent="0.25">
      <c r="A4901" t="s">
        <v>53</v>
      </c>
      <c r="B4901" t="s">
        <v>11</v>
      </c>
      <c r="C4901" s="37">
        <v>0</v>
      </c>
      <c r="D4901" s="38">
        <v>2011</v>
      </c>
    </row>
    <row r="4902" spans="1:4" x14ac:dyDescent="0.25">
      <c r="A4902" t="s">
        <v>53</v>
      </c>
      <c r="B4902" t="s">
        <v>12</v>
      </c>
      <c r="C4902" s="37">
        <v>819</v>
      </c>
      <c r="D4902" s="38">
        <v>2011</v>
      </c>
    </row>
    <row r="4903" spans="1:4" x14ac:dyDescent="0.25">
      <c r="A4903" t="s">
        <v>53</v>
      </c>
      <c r="B4903" t="s">
        <v>13</v>
      </c>
      <c r="C4903" s="37">
        <v>529</v>
      </c>
      <c r="D4903" s="38">
        <v>2011</v>
      </c>
    </row>
    <row r="4904" spans="1:4" x14ac:dyDescent="0.25">
      <c r="A4904" t="s">
        <v>53</v>
      </c>
      <c r="B4904" t="s">
        <v>14</v>
      </c>
      <c r="C4904" s="37">
        <v>2105</v>
      </c>
      <c r="D4904" s="38">
        <v>2011</v>
      </c>
    </row>
    <row r="4905" spans="1:4" x14ac:dyDescent="0.25">
      <c r="A4905" t="s">
        <v>53</v>
      </c>
      <c r="B4905" t="s">
        <v>15</v>
      </c>
      <c r="C4905" s="37">
        <v>107</v>
      </c>
      <c r="D4905" s="38">
        <v>2011</v>
      </c>
    </row>
    <row r="4906" spans="1:4" x14ac:dyDescent="0.25">
      <c r="A4906" t="s">
        <v>53</v>
      </c>
      <c r="B4906" t="s">
        <v>16</v>
      </c>
      <c r="C4906" s="37">
        <v>27</v>
      </c>
      <c r="D4906" s="38">
        <v>2011</v>
      </c>
    </row>
    <row r="4907" spans="1:4" x14ac:dyDescent="0.25">
      <c r="A4907" t="s">
        <v>53</v>
      </c>
      <c r="B4907" t="s">
        <v>17</v>
      </c>
      <c r="C4907" s="37">
        <v>366</v>
      </c>
      <c r="D4907" s="38">
        <v>2011</v>
      </c>
    </row>
    <row r="4908" spans="1:4" x14ac:dyDescent="0.25">
      <c r="A4908" t="s">
        <v>53</v>
      </c>
      <c r="B4908" t="s">
        <v>18</v>
      </c>
      <c r="C4908" s="37">
        <v>101</v>
      </c>
      <c r="D4908" s="38">
        <v>2011</v>
      </c>
    </row>
    <row r="4909" spans="1:4" x14ac:dyDescent="0.25">
      <c r="A4909" t="s">
        <v>53</v>
      </c>
      <c r="B4909" t="s">
        <v>19</v>
      </c>
      <c r="C4909" s="37">
        <v>143</v>
      </c>
      <c r="D4909" s="38">
        <v>2011</v>
      </c>
    </row>
    <row r="4910" spans="1:4" x14ac:dyDescent="0.25">
      <c r="A4910" t="s">
        <v>53</v>
      </c>
      <c r="B4910" t="s">
        <v>20</v>
      </c>
      <c r="C4910" s="37">
        <v>0</v>
      </c>
      <c r="D4910" s="38">
        <v>2011</v>
      </c>
    </row>
    <row r="4911" spans="1:4" x14ac:dyDescent="0.25">
      <c r="A4911" t="s">
        <v>53</v>
      </c>
      <c r="B4911" t="s">
        <v>21</v>
      </c>
      <c r="C4911" s="37">
        <v>386</v>
      </c>
      <c r="D4911" s="38">
        <v>2011</v>
      </c>
    </row>
    <row r="4912" spans="1:4" x14ac:dyDescent="0.25">
      <c r="A4912" t="s">
        <v>53</v>
      </c>
      <c r="B4912" t="s">
        <v>22</v>
      </c>
      <c r="C4912" s="37">
        <v>258</v>
      </c>
      <c r="D4912" s="38">
        <v>2011</v>
      </c>
    </row>
    <row r="4913" spans="1:4" x14ac:dyDescent="0.25">
      <c r="A4913" t="s">
        <v>53</v>
      </c>
      <c r="B4913" t="s">
        <v>23</v>
      </c>
      <c r="C4913" s="37">
        <v>0</v>
      </c>
      <c r="D4913" s="38">
        <v>2011</v>
      </c>
    </row>
    <row r="4914" spans="1:4" x14ac:dyDescent="0.25">
      <c r="A4914" t="s">
        <v>53</v>
      </c>
      <c r="B4914" t="s">
        <v>24</v>
      </c>
      <c r="C4914" s="37">
        <v>7</v>
      </c>
      <c r="D4914" s="38">
        <v>2011</v>
      </c>
    </row>
    <row r="4915" spans="1:4" x14ac:dyDescent="0.25">
      <c r="A4915" t="s">
        <v>53</v>
      </c>
      <c r="B4915" t="s">
        <v>25</v>
      </c>
      <c r="C4915" s="37">
        <v>627</v>
      </c>
      <c r="D4915" s="38">
        <v>2011</v>
      </c>
    </row>
    <row r="4916" spans="1:4" x14ac:dyDescent="0.25">
      <c r="A4916" t="s">
        <v>53</v>
      </c>
      <c r="B4916" t="s">
        <v>26</v>
      </c>
      <c r="C4916" s="37">
        <v>41</v>
      </c>
      <c r="D4916" s="38">
        <v>2011</v>
      </c>
    </row>
    <row r="4917" spans="1:4" x14ac:dyDescent="0.25">
      <c r="A4917" t="s">
        <v>53</v>
      </c>
      <c r="B4917" t="s">
        <v>27</v>
      </c>
      <c r="C4917" s="37">
        <v>322</v>
      </c>
      <c r="D4917" s="38">
        <v>2011</v>
      </c>
    </row>
    <row r="4918" spans="1:4" x14ac:dyDescent="0.25">
      <c r="A4918" t="s">
        <v>53</v>
      </c>
      <c r="B4918" t="s">
        <v>28</v>
      </c>
      <c r="C4918" s="37">
        <v>361</v>
      </c>
      <c r="D4918" s="38">
        <v>2011</v>
      </c>
    </row>
    <row r="4919" spans="1:4" x14ac:dyDescent="0.25">
      <c r="A4919" t="s">
        <v>53</v>
      </c>
      <c r="B4919" t="s">
        <v>29</v>
      </c>
      <c r="C4919" s="37">
        <v>2378</v>
      </c>
      <c r="D4919" s="38">
        <v>2011</v>
      </c>
    </row>
    <row r="4920" spans="1:4" x14ac:dyDescent="0.25">
      <c r="A4920" t="s">
        <v>53</v>
      </c>
      <c r="B4920" t="s">
        <v>30</v>
      </c>
      <c r="C4920" s="37">
        <v>335</v>
      </c>
      <c r="D4920" s="38">
        <v>2011</v>
      </c>
    </row>
    <row r="4921" spans="1:4" x14ac:dyDescent="0.25">
      <c r="A4921" t="s">
        <v>53</v>
      </c>
      <c r="B4921" t="s">
        <v>31</v>
      </c>
      <c r="C4921" s="37">
        <v>206</v>
      </c>
      <c r="D4921" s="38">
        <v>2011</v>
      </c>
    </row>
    <row r="4922" spans="1:4" x14ac:dyDescent="0.25">
      <c r="A4922" t="s">
        <v>53</v>
      </c>
      <c r="B4922" t="s">
        <v>32</v>
      </c>
      <c r="C4922" s="37">
        <v>0</v>
      </c>
      <c r="D4922" s="38">
        <v>2011</v>
      </c>
    </row>
    <row r="4923" spans="1:4" x14ac:dyDescent="0.25">
      <c r="A4923" t="s">
        <v>53</v>
      </c>
      <c r="B4923" t="s">
        <v>33</v>
      </c>
      <c r="C4923" s="37">
        <v>69</v>
      </c>
      <c r="D4923" s="38">
        <v>2011</v>
      </c>
    </row>
    <row r="4924" spans="1:4" x14ac:dyDescent="0.25">
      <c r="A4924" t="s">
        <v>53</v>
      </c>
      <c r="B4924" t="s">
        <v>34</v>
      </c>
      <c r="C4924" s="37">
        <v>0</v>
      </c>
      <c r="D4924" s="38">
        <v>2011</v>
      </c>
    </row>
    <row r="4925" spans="1:4" x14ac:dyDescent="0.25">
      <c r="A4925" t="s">
        <v>53</v>
      </c>
      <c r="B4925" t="s">
        <v>35</v>
      </c>
      <c r="C4925" s="37">
        <v>0</v>
      </c>
      <c r="D4925" s="38">
        <v>2011</v>
      </c>
    </row>
    <row r="4926" spans="1:4" x14ac:dyDescent="0.25">
      <c r="A4926" t="s">
        <v>53</v>
      </c>
      <c r="B4926" t="s">
        <v>36</v>
      </c>
      <c r="C4926" s="37">
        <v>15</v>
      </c>
      <c r="D4926" s="38">
        <v>2011</v>
      </c>
    </row>
    <row r="4927" spans="1:4" x14ac:dyDescent="0.25">
      <c r="A4927" t="s">
        <v>53</v>
      </c>
      <c r="B4927" t="s">
        <v>37</v>
      </c>
      <c r="C4927" s="37">
        <v>2244</v>
      </c>
      <c r="D4927" s="38">
        <v>2011</v>
      </c>
    </row>
    <row r="4928" spans="1:4" x14ac:dyDescent="0.25">
      <c r="A4928" t="s">
        <v>53</v>
      </c>
      <c r="B4928" t="s">
        <v>38</v>
      </c>
      <c r="C4928" s="37">
        <v>962</v>
      </c>
      <c r="D4928" s="38">
        <v>2011</v>
      </c>
    </row>
    <row r="4929" spans="1:4" x14ac:dyDescent="0.25">
      <c r="A4929" t="s">
        <v>53</v>
      </c>
      <c r="B4929" t="s">
        <v>39</v>
      </c>
      <c r="C4929" s="37">
        <v>56</v>
      </c>
      <c r="D4929" s="38">
        <v>2011</v>
      </c>
    </row>
    <row r="4930" spans="1:4" x14ac:dyDescent="0.25">
      <c r="A4930" t="s">
        <v>53</v>
      </c>
      <c r="B4930" t="s">
        <v>40</v>
      </c>
      <c r="C4930" s="37">
        <v>3723</v>
      </c>
      <c r="D4930" s="38">
        <v>2011</v>
      </c>
    </row>
    <row r="4931" spans="1:4" x14ac:dyDescent="0.25">
      <c r="A4931" t="s">
        <v>53</v>
      </c>
      <c r="B4931" t="s">
        <v>41</v>
      </c>
      <c r="C4931" s="37">
        <v>250</v>
      </c>
      <c r="D4931" s="38">
        <v>2011</v>
      </c>
    </row>
    <row r="4932" spans="1:4" x14ac:dyDescent="0.25">
      <c r="A4932" t="s">
        <v>53</v>
      </c>
      <c r="B4932" t="s">
        <v>42</v>
      </c>
      <c r="C4932" s="37">
        <v>0</v>
      </c>
      <c r="D4932" s="38">
        <v>2011</v>
      </c>
    </row>
    <row r="4933" spans="1:4" x14ac:dyDescent="0.25">
      <c r="A4933" t="s">
        <v>53</v>
      </c>
      <c r="B4933" t="s">
        <v>43</v>
      </c>
      <c r="C4933" s="37">
        <v>383</v>
      </c>
      <c r="D4933" s="38">
        <v>2011</v>
      </c>
    </row>
    <row r="4934" spans="1:4" x14ac:dyDescent="0.25">
      <c r="A4934" t="s">
        <v>53</v>
      </c>
      <c r="B4934" t="s">
        <v>44</v>
      </c>
      <c r="C4934" s="37">
        <v>0</v>
      </c>
      <c r="D4934" s="38">
        <v>2011</v>
      </c>
    </row>
    <row r="4935" spans="1:4" x14ac:dyDescent="0.25">
      <c r="A4935" t="s">
        <v>53</v>
      </c>
      <c r="B4935" t="s">
        <v>45</v>
      </c>
      <c r="C4935" s="37">
        <v>124</v>
      </c>
      <c r="D4935" s="38">
        <v>2011</v>
      </c>
    </row>
    <row r="4936" spans="1:4" x14ac:dyDescent="0.25">
      <c r="A4936" t="s">
        <v>53</v>
      </c>
      <c r="B4936" t="s">
        <v>46</v>
      </c>
      <c r="C4936" s="37">
        <v>389</v>
      </c>
      <c r="D4936" s="38">
        <v>2011</v>
      </c>
    </row>
    <row r="4937" spans="1:4" x14ac:dyDescent="0.25">
      <c r="A4937" t="s">
        <v>53</v>
      </c>
      <c r="B4937" t="s">
        <v>47</v>
      </c>
      <c r="C4937" s="37">
        <v>401</v>
      </c>
      <c r="D4937" s="38">
        <v>2011</v>
      </c>
    </row>
    <row r="4938" spans="1:4" x14ac:dyDescent="0.25">
      <c r="A4938" t="s">
        <v>53</v>
      </c>
      <c r="B4938" t="s">
        <v>48</v>
      </c>
      <c r="C4938" s="37">
        <v>21</v>
      </c>
      <c r="D4938" s="38">
        <v>2011</v>
      </c>
    </row>
    <row r="4939" spans="1:4" x14ac:dyDescent="0.25">
      <c r="A4939" t="s">
        <v>53</v>
      </c>
      <c r="B4939" t="s">
        <v>49</v>
      </c>
      <c r="C4939" s="37">
        <v>0</v>
      </c>
      <c r="D4939" s="38">
        <v>2011</v>
      </c>
    </row>
    <row r="4940" spans="1:4" x14ac:dyDescent="0.25">
      <c r="A4940" t="s">
        <v>53</v>
      </c>
      <c r="B4940" t="s">
        <v>50</v>
      </c>
      <c r="C4940" s="37">
        <v>327</v>
      </c>
      <c r="D4940" s="38">
        <v>2011</v>
      </c>
    </row>
    <row r="4941" spans="1:4" x14ac:dyDescent="0.25">
      <c r="A4941" t="s">
        <v>53</v>
      </c>
      <c r="B4941" t="s">
        <v>51</v>
      </c>
      <c r="C4941" s="37">
        <v>185</v>
      </c>
      <c r="D4941" s="38">
        <v>2011</v>
      </c>
    </row>
    <row r="4942" spans="1:4" x14ac:dyDescent="0.25">
      <c r="A4942" t="s">
        <v>53</v>
      </c>
      <c r="B4942" t="s">
        <v>52</v>
      </c>
      <c r="C4942" s="37">
        <v>182</v>
      </c>
      <c r="D4942" s="38">
        <v>2011</v>
      </c>
    </row>
    <row r="4943" spans="1:4" x14ac:dyDescent="0.25">
      <c r="A4943" t="s">
        <v>53</v>
      </c>
      <c r="B4943" t="s">
        <v>53</v>
      </c>
      <c r="C4943" s="37" t="s">
        <v>60</v>
      </c>
      <c r="D4943" s="38">
        <v>2011</v>
      </c>
    </row>
    <row r="4944" spans="1:4" x14ac:dyDescent="0.25">
      <c r="A4944" t="s">
        <v>53</v>
      </c>
      <c r="B4944" t="s">
        <v>54</v>
      </c>
      <c r="C4944" s="37">
        <v>740</v>
      </c>
      <c r="D4944" s="38">
        <v>2011</v>
      </c>
    </row>
    <row r="4945" spans="1:4" x14ac:dyDescent="0.25">
      <c r="A4945" t="s">
        <v>53</v>
      </c>
      <c r="B4945" t="s">
        <v>55</v>
      </c>
      <c r="C4945" s="37">
        <v>156</v>
      </c>
      <c r="D4945" s="38">
        <v>2011</v>
      </c>
    </row>
    <row r="4946" spans="1:4" x14ac:dyDescent="0.25">
      <c r="A4946" t="s">
        <v>53</v>
      </c>
      <c r="B4946" t="s">
        <v>56</v>
      </c>
      <c r="C4946" s="37">
        <v>53</v>
      </c>
      <c r="D4946" s="38">
        <v>2011</v>
      </c>
    </row>
    <row r="4947" spans="1:4" x14ac:dyDescent="0.25">
      <c r="A4947" t="s">
        <v>53</v>
      </c>
      <c r="B4947" t="s">
        <v>57</v>
      </c>
      <c r="C4947" s="37">
        <v>137</v>
      </c>
      <c r="D4947" s="38">
        <v>2011</v>
      </c>
    </row>
    <row r="4948" spans="1:4" x14ac:dyDescent="0.25">
      <c r="A4948" t="s">
        <v>53</v>
      </c>
      <c r="B4948" t="s">
        <v>58</v>
      </c>
      <c r="C4948" s="37">
        <v>38</v>
      </c>
      <c r="D4948" s="38">
        <v>2011</v>
      </c>
    </row>
    <row r="4949" spans="1:4" x14ac:dyDescent="0.25">
      <c r="A4949" t="s">
        <v>54</v>
      </c>
      <c r="B4949" t="s">
        <v>8</v>
      </c>
      <c r="C4949" s="37">
        <v>4930</v>
      </c>
      <c r="D4949" s="38">
        <v>2011</v>
      </c>
    </row>
    <row r="4950" spans="1:4" x14ac:dyDescent="0.25">
      <c r="A4950" t="s">
        <v>54</v>
      </c>
      <c r="B4950" t="s">
        <v>9</v>
      </c>
      <c r="C4950" s="37">
        <v>3202</v>
      </c>
      <c r="D4950" s="38">
        <v>2011</v>
      </c>
    </row>
    <row r="4951" spans="1:4" x14ac:dyDescent="0.25">
      <c r="A4951" t="s">
        <v>54</v>
      </c>
      <c r="B4951" t="s">
        <v>10</v>
      </c>
      <c r="C4951" s="37">
        <v>4679</v>
      </c>
      <c r="D4951" s="38">
        <v>2011</v>
      </c>
    </row>
    <row r="4952" spans="1:4" x14ac:dyDescent="0.25">
      <c r="A4952" t="s">
        <v>54</v>
      </c>
      <c r="B4952" t="s">
        <v>11</v>
      </c>
      <c r="C4952" s="37">
        <v>645</v>
      </c>
      <c r="D4952" s="38">
        <v>2011</v>
      </c>
    </row>
    <row r="4953" spans="1:4" x14ac:dyDescent="0.25">
      <c r="A4953" t="s">
        <v>54</v>
      </c>
      <c r="B4953" t="s">
        <v>12</v>
      </c>
      <c r="C4953" s="37">
        <v>19371</v>
      </c>
      <c r="D4953" s="38">
        <v>2011</v>
      </c>
    </row>
    <row r="4954" spans="1:4" x14ac:dyDescent="0.25">
      <c r="A4954" t="s">
        <v>54</v>
      </c>
      <c r="B4954" t="s">
        <v>13</v>
      </c>
      <c r="C4954" s="37">
        <v>4908</v>
      </c>
      <c r="D4954" s="38">
        <v>2011</v>
      </c>
    </row>
    <row r="4955" spans="1:4" x14ac:dyDescent="0.25">
      <c r="A4955" t="s">
        <v>54</v>
      </c>
      <c r="B4955" t="s">
        <v>14</v>
      </c>
      <c r="C4955" s="37">
        <v>5376</v>
      </c>
      <c r="D4955" s="38">
        <v>2011</v>
      </c>
    </row>
    <row r="4956" spans="1:4" x14ac:dyDescent="0.25">
      <c r="A4956" t="s">
        <v>54</v>
      </c>
      <c r="B4956" t="s">
        <v>15</v>
      </c>
      <c r="C4956" s="37">
        <v>961</v>
      </c>
      <c r="D4956" s="38">
        <v>2011</v>
      </c>
    </row>
    <row r="4957" spans="1:4" x14ac:dyDescent="0.25">
      <c r="A4957" t="s">
        <v>54</v>
      </c>
      <c r="B4957" t="s">
        <v>16</v>
      </c>
      <c r="C4957" s="37">
        <v>6854</v>
      </c>
      <c r="D4957" s="38">
        <v>2011</v>
      </c>
    </row>
    <row r="4958" spans="1:4" x14ac:dyDescent="0.25">
      <c r="A4958" t="s">
        <v>54</v>
      </c>
      <c r="B4958" t="s">
        <v>17</v>
      </c>
      <c r="C4958" s="37">
        <v>17773</v>
      </c>
      <c r="D4958" s="38">
        <v>2011</v>
      </c>
    </row>
    <row r="4959" spans="1:4" x14ac:dyDescent="0.25">
      <c r="A4959" t="s">
        <v>54</v>
      </c>
      <c r="B4959" t="s">
        <v>18</v>
      </c>
      <c r="C4959" s="37">
        <v>8715</v>
      </c>
      <c r="D4959" s="38">
        <v>2011</v>
      </c>
    </row>
    <row r="4960" spans="1:4" x14ac:dyDescent="0.25">
      <c r="A4960" t="s">
        <v>54</v>
      </c>
      <c r="B4960" t="s">
        <v>19</v>
      </c>
      <c r="C4960" s="37">
        <v>2917</v>
      </c>
      <c r="D4960" s="38">
        <v>2011</v>
      </c>
    </row>
    <row r="4961" spans="1:4" x14ac:dyDescent="0.25">
      <c r="A4961" t="s">
        <v>54</v>
      </c>
      <c r="B4961" t="s">
        <v>20</v>
      </c>
      <c r="C4961" s="37">
        <v>434</v>
      </c>
      <c r="D4961" s="38">
        <v>2011</v>
      </c>
    </row>
    <row r="4962" spans="1:4" x14ac:dyDescent="0.25">
      <c r="A4962" t="s">
        <v>54</v>
      </c>
      <c r="B4962" t="s">
        <v>21</v>
      </c>
      <c r="C4962" s="37">
        <v>4000</v>
      </c>
      <c r="D4962" s="38">
        <v>2011</v>
      </c>
    </row>
    <row r="4963" spans="1:4" x14ac:dyDescent="0.25">
      <c r="A4963" t="s">
        <v>54</v>
      </c>
      <c r="B4963" t="s">
        <v>22</v>
      </c>
      <c r="C4963" s="37">
        <v>2703</v>
      </c>
      <c r="D4963" s="38">
        <v>2011</v>
      </c>
    </row>
    <row r="4964" spans="1:4" x14ac:dyDescent="0.25">
      <c r="A4964" t="s">
        <v>54</v>
      </c>
      <c r="B4964" t="s">
        <v>23</v>
      </c>
      <c r="C4964" s="37">
        <v>1503</v>
      </c>
      <c r="D4964" s="38">
        <v>2011</v>
      </c>
    </row>
    <row r="4965" spans="1:4" x14ac:dyDescent="0.25">
      <c r="A4965" t="s">
        <v>54</v>
      </c>
      <c r="B4965" t="s">
        <v>24</v>
      </c>
      <c r="C4965" s="37">
        <v>892</v>
      </c>
      <c r="D4965" s="38">
        <v>2011</v>
      </c>
    </row>
    <row r="4966" spans="1:4" x14ac:dyDescent="0.25">
      <c r="A4966" t="s">
        <v>54</v>
      </c>
      <c r="B4966" t="s">
        <v>25</v>
      </c>
      <c r="C4966" s="37">
        <v>3630</v>
      </c>
      <c r="D4966" s="38">
        <v>2011</v>
      </c>
    </row>
    <row r="4967" spans="1:4" x14ac:dyDescent="0.25">
      <c r="A4967" t="s">
        <v>54</v>
      </c>
      <c r="B4967" t="s">
        <v>26</v>
      </c>
      <c r="C4967" s="37">
        <v>2496</v>
      </c>
      <c r="D4967" s="38">
        <v>2011</v>
      </c>
    </row>
    <row r="4968" spans="1:4" x14ac:dyDescent="0.25">
      <c r="A4968" t="s">
        <v>54</v>
      </c>
      <c r="B4968" t="s">
        <v>27</v>
      </c>
      <c r="C4968" s="37">
        <v>2855</v>
      </c>
      <c r="D4968" s="38">
        <v>2011</v>
      </c>
    </row>
    <row r="4969" spans="1:4" x14ac:dyDescent="0.25">
      <c r="A4969" t="s">
        <v>54</v>
      </c>
      <c r="B4969" t="s">
        <v>28</v>
      </c>
      <c r="C4969" s="37">
        <v>22051</v>
      </c>
      <c r="D4969" s="38">
        <v>2011</v>
      </c>
    </row>
    <row r="4970" spans="1:4" x14ac:dyDescent="0.25">
      <c r="A4970" t="s">
        <v>54</v>
      </c>
      <c r="B4970" t="s">
        <v>29</v>
      </c>
      <c r="C4970" s="37">
        <v>5386</v>
      </c>
      <c r="D4970" s="38">
        <v>2011</v>
      </c>
    </row>
    <row r="4971" spans="1:4" x14ac:dyDescent="0.25">
      <c r="A4971" t="s">
        <v>54</v>
      </c>
      <c r="B4971" t="s">
        <v>30</v>
      </c>
      <c r="C4971" s="37">
        <v>7323</v>
      </c>
      <c r="D4971" s="38">
        <v>2011</v>
      </c>
    </row>
    <row r="4972" spans="1:4" x14ac:dyDescent="0.25">
      <c r="A4972" t="s">
        <v>54</v>
      </c>
      <c r="B4972" t="s">
        <v>31</v>
      </c>
      <c r="C4972" s="37">
        <v>834</v>
      </c>
      <c r="D4972" s="38">
        <v>2011</v>
      </c>
    </row>
    <row r="4973" spans="1:4" x14ac:dyDescent="0.25">
      <c r="A4973" t="s">
        <v>54</v>
      </c>
      <c r="B4973" t="s">
        <v>32</v>
      </c>
      <c r="C4973" s="37">
        <v>1682</v>
      </c>
      <c r="D4973" s="38">
        <v>2011</v>
      </c>
    </row>
    <row r="4974" spans="1:4" x14ac:dyDescent="0.25">
      <c r="A4974" t="s">
        <v>54</v>
      </c>
      <c r="B4974" t="s">
        <v>33</v>
      </c>
      <c r="C4974" s="37">
        <v>2277</v>
      </c>
      <c r="D4974" s="38">
        <v>2011</v>
      </c>
    </row>
    <row r="4975" spans="1:4" x14ac:dyDescent="0.25">
      <c r="A4975" t="s">
        <v>54</v>
      </c>
      <c r="B4975" t="s">
        <v>34</v>
      </c>
      <c r="C4975" s="37">
        <v>617</v>
      </c>
      <c r="D4975" s="38">
        <v>2011</v>
      </c>
    </row>
    <row r="4976" spans="1:4" x14ac:dyDescent="0.25">
      <c r="A4976" t="s">
        <v>54</v>
      </c>
      <c r="B4976" t="s">
        <v>35</v>
      </c>
      <c r="C4976" s="37">
        <v>256</v>
      </c>
      <c r="D4976" s="38">
        <v>2011</v>
      </c>
    </row>
    <row r="4977" spans="1:4" x14ac:dyDescent="0.25">
      <c r="A4977" t="s">
        <v>54</v>
      </c>
      <c r="B4977" t="s">
        <v>36</v>
      </c>
      <c r="C4977" s="37">
        <v>1717</v>
      </c>
      <c r="D4977" s="38">
        <v>2011</v>
      </c>
    </row>
    <row r="4978" spans="1:4" x14ac:dyDescent="0.25">
      <c r="A4978" t="s">
        <v>54</v>
      </c>
      <c r="B4978" t="s">
        <v>37</v>
      </c>
      <c r="C4978" s="37">
        <v>1344</v>
      </c>
      <c r="D4978" s="38">
        <v>2011</v>
      </c>
    </row>
    <row r="4979" spans="1:4" x14ac:dyDescent="0.25">
      <c r="A4979" t="s">
        <v>54</v>
      </c>
      <c r="B4979" t="s">
        <v>38</v>
      </c>
      <c r="C4979" s="37">
        <v>7327</v>
      </c>
      <c r="D4979" s="38">
        <v>2011</v>
      </c>
    </row>
    <row r="4980" spans="1:4" x14ac:dyDescent="0.25">
      <c r="A4980" t="s">
        <v>54</v>
      </c>
      <c r="B4980" t="s">
        <v>39</v>
      </c>
      <c r="C4980" s="37">
        <v>1014</v>
      </c>
      <c r="D4980" s="38">
        <v>2011</v>
      </c>
    </row>
    <row r="4981" spans="1:4" x14ac:dyDescent="0.25">
      <c r="A4981" t="s">
        <v>54</v>
      </c>
      <c r="B4981" t="s">
        <v>40</v>
      </c>
      <c r="C4981" s="37">
        <v>12455</v>
      </c>
      <c r="D4981" s="38">
        <v>2011</v>
      </c>
    </row>
    <row r="4982" spans="1:4" x14ac:dyDescent="0.25">
      <c r="A4982" t="s">
        <v>54</v>
      </c>
      <c r="B4982" t="s">
        <v>41</v>
      </c>
      <c r="C4982" s="37">
        <v>22753</v>
      </c>
      <c r="D4982" s="38">
        <v>2011</v>
      </c>
    </row>
    <row r="4983" spans="1:4" x14ac:dyDescent="0.25">
      <c r="A4983" t="s">
        <v>54</v>
      </c>
      <c r="B4983" t="s">
        <v>42</v>
      </c>
      <c r="C4983" s="37">
        <v>462</v>
      </c>
      <c r="D4983" s="38">
        <v>2011</v>
      </c>
    </row>
    <row r="4984" spans="1:4" x14ac:dyDescent="0.25">
      <c r="A4984" t="s">
        <v>54</v>
      </c>
      <c r="B4984" t="s">
        <v>43</v>
      </c>
      <c r="C4984" s="37">
        <v>9570</v>
      </c>
      <c r="D4984" s="38">
        <v>2011</v>
      </c>
    </row>
    <row r="4985" spans="1:4" x14ac:dyDescent="0.25">
      <c r="A4985" t="s">
        <v>54</v>
      </c>
      <c r="B4985" t="s">
        <v>44</v>
      </c>
      <c r="C4985" s="37">
        <v>853</v>
      </c>
      <c r="D4985" s="38">
        <v>2011</v>
      </c>
    </row>
    <row r="4986" spans="1:4" x14ac:dyDescent="0.25">
      <c r="A4986" t="s">
        <v>54</v>
      </c>
      <c r="B4986" t="s">
        <v>45</v>
      </c>
      <c r="C4986" s="37">
        <v>3499</v>
      </c>
      <c r="D4986" s="38">
        <v>2011</v>
      </c>
    </row>
    <row r="4987" spans="1:4" x14ac:dyDescent="0.25">
      <c r="A4987" t="s">
        <v>54</v>
      </c>
      <c r="B4987" t="s">
        <v>46</v>
      </c>
      <c r="C4987" s="37">
        <v>12009</v>
      </c>
      <c r="D4987" s="38">
        <v>2011</v>
      </c>
    </row>
    <row r="4988" spans="1:4" x14ac:dyDescent="0.25">
      <c r="A4988" t="s">
        <v>54</v>
      </c>
      <c r="B4988" t="s">
        <v>47</v>
      </c>
      <c r="C4988" s="37">
        <v>1897</v>
      </c>
      <c r="D4988" s="38">
        <v>2011</v>
      </c>
    </row>
    <row r="4989" spans="1:4" x14ac:dyDescent="0.25">
      <c r="A4989" t="s">
        <v>54</v>
      </c>
      <c r="B4989" t="s">
        <v>48</v>
      </c>
      <c r="C4989" s="37">
        <v>6612</v>
      </c>
      <c r="D4989" s="38">
        <v>2011</v>
      </c>
    </row>
    <row r="4990" spans="1:4" x14ac:dyDescent="0.25">
      <c r="A4990" t="s">
        <v>54</v>
      </c>
      <c r="B4990" t="s">
        <v>49</v>
      </c>
      <c r="C4990" s="37">
        <v>908</v>
      </c>
      <c r="D4990" s="38">
        <v>2011</v>
      </c>
    </row>
    <row r="4991" spans="1:4" x14ac:dyDescent="0.25">
      <c r="A4991" t="s">
        <v>54</v>
      </c>
      <c r="B4991" t="s">
        <v>50</v>
      </c>
      <c r="C4991" s="37">
        <v>7482</v>
      </c>
      <c r="D4991" s="38">
        <v>2011</v>
      </c>
    </row>
    <row r="4992" spans="1:4" x14ac:dyDescent="0.25">
      <c r="A4992" t="s">
        <v>54</v>
      </c>
      <c r="B4992" t="s">
        <v>51</v>
      </c>
      <c r="C4992" s="37">
        <v>11655</v>
      </c>
      <c r="D4992" s="38">
        <v>2011</v>
      </c>
    </row>
    <row r="4993" spans="1:4" x14ac:dyDescent="0.25">
      <c r="A4993" t="s">
        <v>54</v>
      </c>
      <c r="B4993" t="s">
        <v>52</v>
      </c>
      <c r="C4993" s="37">
        <v>1426</v>
      </c>
      <c r="D4993" s="38">
        <v>2011</v>
      </c>
    </row>
    <row r="4994" spans="1:4" x14ac:dyDescent="0.25">
      <c r="A4994" t="s">
        <v>54</v>
      </c>
      <c r="B4994" t="s">
        <v>53</v>
      </c>
      <c r="C4994" s="37">
        <v>173</v>
      </c>
      <c r="D4994" s="38">
        <v>2011</v>
      </c>
    </row>
    <row r="4995" spans="1:4" x14ac:dyDescent="0.25">
      <c r="A4995" t="s">
        <v>54</v>
      </c>
      <c r="B4995" t="s">
        <v>54</v>
      </c>
      <c r="C4995" s="37" t="s">
        <v>60</v>
      </c>
      <c r="D4995" s="38">
        <v>2011</v>
      </c>
    </row>
    <row r="4996" spans="1:4" x14ac:dyDescent="0.25">
      <c r="A4996" t="s">
        <v>54</v>
      </c>
      <c r="B4996" t="s">
        <v>55</v>
      </c>
      <c r="C4996" s="37">
        <v>4615</v>
      </c>
      <c r="D4996" s="38">
        <v>2011</v>
      </c>
    </row>
    <row r="4997" spans="1:4" x14ac:dyDescent="0.25">
      <c r="A4997" t="s">
        <v>54</v>
      </c>
      <c r="B4997" t="s">
        <v>56</v>
      </c>
      <c r="C4997" s="37">
        <v>9041</v>
      </c>
      <c r="D4997" s="38">
        <v>2011</v>
      </c>
    </row>
    <row r="4998" spans="1:4" x14ac:dyDescent="0.25">
      <c r="A4998" t="s">
        <v>54</v>
      </c>
      <c r="B4998" t="s">
        <v>57</v>
      </c>
      <c r="C4998" s="37">
        <v>858</v>
      </c>
      <c r="D4998" s="38">
        <v>2011</v>
      </c>
    </row>
    <row r="4999" spans="1:4" x14ac:dyDescent="0.25">
      <c r="A4999" t="s">
        <v>54</v>
      </c>
      <c r="B4999" t="s">
        <v>58</v>
      </c>
      <c r="C4999" s="37">
        <v>190</v>
      </c>
      <c r="D4999" s="38">
        <v>2011</v>
      </c>
    </row>
    <row r="5000" spans="1:4" x14ac:dyDescent="0.25">
      <c r="A5000" t="s">
        <v>55</v>
      </c>
      <c r="B5000" t="s">
        <v>8</v>
      </c>
      <c r="C5000" s="37">
        <v>1821</v>
      </c>
      <c r="D5000" s="38">
        <v>2011</v>
      </c>
    </row>
    <row r="5001" spans="1:4" x14ac:dyDescent="0.25">
      <c r="A5001" t="s">
        <v>55</v>
      </c>
      <c r="B5001" t="s">
        <v>9</v>
      </c>
      <c r="C5001" s="37">
        <v>5266</v>
      </c>
      <c r="D5001" s="38">
        <v>2011</v>
      </c>
    </row>
    <row r="5002" spans="1:4" x14ac:dyDescent="0.25">
      <c r="A5002" t="s">
        <v>55</v>
      </c>
      <c r="B5002" t="s">
        <v>10</v>
      </c>
      <c r="C5002" s="37">
        <v>12397</v>
      </c>
      <c r="D5002" s="38">
        <v>2011</v>
      </c>
    </row>
    <row r="5003" spans="1:4" x14ac:dyDescent="0.25">
      <c r="A5003" t="s">
        <v>55</v>
      </c>
      <c r="B5003" t="s">
        <v>11</v>
      </c>
      <c r="C5003" s="37">
        <v>756</v>
      </c>
      <c r="D5003" s="38">
        <v>2011</v>
      </c>
    </row>
    <row r="5004" spans="1:4" x14ac:dyDescent="0.25">
      <c r="A5004" t="s">
        <v>55</v>
      </c>
      <c r="B5004" t="s">
        <v>12</v>
      </c>
      <c r="C5004" s="37">
        <v>38421</v>
      </c>
      <c r="D5004" s="38">
        <v>2011</v>
      </c>
    </row>
    <row r="5005" spans="1:4" x14ac:dyDescent="0.25">
      <c r="A5005" t="s">
        <v>55</v>
      </c>
      <c r="B5005" t="s">
        <v>13</v>
      </c>
      <c r="C5005" s="37">
        <v>3938</v>
      </c>
      <c r="D5005" s="38">
        <v>2011</v>
      </c>
    </row>
    <row r="5006" spans="1:4" x14ac:dyDescent="0.25">
      <c r="A5006" t="s">
        <v>55</v>
      </c>
      <c r="B5006" t="s">
        <v>14</v>
      </c>
      <c r="C5006" s="37">
        <v>1026</v>
      </c>
      <c r="D5006" s="38">
        <v>2011</v>
      </c>
    </row>
    <row r="5007" spans="1:4" x14ac:dyDescent="0.25">
      <c r="A5007" t="s">
        <v>55</v>
      </c>
      <c r="B5007" t="s">
        <v>15</v>
      </c>
      <c r="C5007" s="37">
        <v>0</v>
      </c>
      <c r="D5007" s="38">
        <v>2011</v>
      </c>
    </row>
    <row r="5008" spans="1:4" x14ac:dyDescent="0.25">
      <c r="A5008" t="s">
        <v>55</v>
      </c>
      <c r="B5008" t="s">
        <v>16</v>
      </c>
      <c r="C5008" s="37">
        <v>358</v>
      </c>
      <c r="D5008" s="38">
        <v>2011</v>
      </c>
    </row>
    <row r="5009" spans="1:4" x14ac:dyDescent="0.25">
      <c r="A5009" t="s">
        <v>55</v>
      </c>
      <c r="B5009" t="s">
        <v>17</v>
      </c>
      <c r="C5009" s="37">
        <v>6094</v>
      </c>
      <c r="D5009" s="38">
        <v>2011</v>
      </c>
    </row>
    <row r="5010" spans="1:4" x14ac:dyDescent="0.25">
      <c r="A5010" t="s">
        <v>55</v>
      </c>
      <c r="B5010" t="s">
        <v>18</v>
      </c>
      <c r="C5010" s="37">
        <v>8705</v>
      </c>
      <c r="D5010" s="38">
        <v>2011</v>
      </c>
    </row>
    <row r="5011" spans="1:4" x14ac:dyDescent="0.25">
      <c r="A5011" t="s">
        <v>55</v>
      </c>
      <c r="B5011" t="s">
        <v>19</v>
      </c>
      <c r="C5011" s="37">
        <v>5940</v>
      </c>
      <c r="D5011" s="38">
        <v>2011</v>
      </c>
    </row>
    <row r="5012" spans="1:4" x14ac:dyDescent="0.25">
      <c r="A5012" t="s">
        <v>55</v>
      </c>
      <c r="B5012" t="s">
        <v>20</v>
      </c>
      <c r="C5012" s="37">
        <v>10895</v>
      </c>
      <c r="D5012" s="38">
        <v>2011</v>
      </c>
    </row>
    <row r="5013" spans="1:4" x14ac:dyDescent="0.25">
      <c r="A5013" t="s">
        <v>55</v>
      </c>
      <c r="B5013" t="s">
        <v>21</v>
      </c>
      <c r="C5013" s="37">
        <v>2062</v>
      </c>
      <c r="D5013" s="38">
        <v>2011</v>
      </c>
    </row>
    <row r="5014" spans="1:4" x14ac:dyDescent="0.25">
      <c r="A5014" t="s">
        <v>55</v>
      </c>
      <c r="B5014" t="s">
        <v>22</v>
      </c>
      <c r="C5014" s="37">
        <v>2303</v>
      </c>
      <c r="D5014" s="38">
        <v>2011</v>
      </c>
    </row>
    <row r="5015" spans="1:4" x14ac:dyDescent="0.25">
      <c r="A5015" t="s">
        <v>55</v>
      </c>
      <c r="B5015" t="s">
        <v>23</v>
      </c>
      <c r="C5015" s="37">
        <v>1000</v>
      </c>
      <c r="D5015" s="38">
        <v>2011</v>
      </c>
    </row>
    <row r="5016" spans="1:4" x14ac:dyDescent="0.25">
      <c r="A5016" t="s">
        <v>55</v>
      </c>
      <c r="B5016" t="s">
        <v>24</v>
      </c>
      <c r="C5016" s="37">
        <v>2820</v>
      </c>
      <c r="D5016" s="38">
        <v>2011</v>
      </c>
    </row>
    <row r="5017" spans="1:4" x14ac:dyDescent="0.25">
      <c r="A5017" t="s">
        <v>55</v>
      </c>
      <c r="B5017" t="s">
        <v>25</v>
      </c>
      <c r="C5017" s="37">
        <v>1271</v>
      </c>
      <c r="D5017" s="38">
        <v>2011</v>
      </c>
    </row>
    <row r="5018" spans="1:4" x14ac:dyDescent="0.25">
      <c r="A5018" t="s">
        <v>55</v>
      </c>
      <c r="B5018" t="s">
        <v>26</v>
      </c>
      <c r="C5018" s="37">
        <v>1016</v>
      </c>
      <c r="D5018" s="38">
        <v>2011</v>
      </c>
    </row>
    <row r="5019" spans="1:4" x14ac:dyDescent="0.25">
      <c r="A5019" t="s">
        <v>55</v>
      </c>
      <c r="B5019" t="s">
        <v>27</v>
      </c>
      <c r="C5019" s="37">
        <v>1313</v>
      </c>
      <c r="D5019" s="38">
        <v>2011</v>
      </c>
    </row>
    <row r="5020" spans="1:4" x14ac:dyDescent="0.25">
      <c r="A5020" t="s">
        <v>55</v>
      </c>
      <c r="B5020" t="s">
        <v>28</v>
      </c>
      <c r="C5020" s="37">
        <v>1899</v>
      </c>
      <c r="D5020" s="38">
        <v>2011</v>
      </c>
    </row>
    <row r="5021" spans="1:4" x14ac:dyDescent="0.25">
      <c r="A5021" t="s">
        <v>55</v>
      </c>
      <c r="B5021" t="s">
        <v>29</v>
      </c>
      <c r="C5021" s="37">
        <v>1580</v>
      </c>
      <c r="D5021" s="38">
        <v>2011</v>
      </c>
    </row>
    <row r="5022" spans="1:4" x14ac:dyDescent="0.25">
      <c r="A5022" t="s">
        <v>55</v>
      </c>
      <c r="B5022" t="s">
        <v>30</v>
      </c>
      <c r="C5022" s="37">
        <v>3720</v>
      </c>
      <c r="D5022" s="38">
        <v>2011</v>
      </c>
    </row>
    <row r="5023" spans="1:4" x14ac:dyDescent="0.25">
      <c r="A5023" t="s">
        <v>55</v>
      </c>
      <c r="B5023" t="s">
        <v>31</v>
      </c>
      <c r="C5023" s="37">
        <v>1543</v>
      </c>
      <c r="D5023" s="38">
        <v>2011</v>
      </c>
    </row>
    <row r="5024" spans="1:4" x14ac:dyDescent="0.25">
      <c r="A5024" t="s">
        <v>55</v>
      </c>
      <c r="B5024" t="s">
        <v>32</v>
      </c>
      <c r="C5024" s="37">
        <v>1110</v>
      </c>
      <c r="D5024" s="38">
        <v>2011</v>
      </c>
    </row>
    <row r="5025" spans="1:4" x14ac:dyDescent="0.25">
      <c r="A5025" t="s">
        <v>55</v>
      </c>
      <c r="B5025" t="s">
        <v>33</v>
      </c>
      <c r="C5025" s="37">
        <v>3307</v>
      </c>
      <c r="D5025" s="38">
        <v>2011</v>
      </c>
    </row>
    <row r="5026" spans="1:4" x14ac:dyDescent="0.25">
      <c r="A5026" t="s">
        <v>55</v>
      </c>
      <c r="B5026" t="s">
        <v>34</v>
      </c>
      <c r="C5026" s="37">
        <v>2125</v>
      </c>
      <c r="D5026" s="38">
        <v>2011</v>
      </c>
    </row>
    <row r="5027" spans="1:4" x14ac:dyDescent="0.25">
      <c r="A5027" t="s">
        <v>55</v>
      </c>
      <c r="B5027" t="s">
        <v>35</v>
      </c>
      <c r="C5027" s="37">
        <v>673</v>
      </c>
      <c r="D5027" s="38">
        <v>2011</v>
      </c>
    </row>
    <row r="5028" spans="1:4" x14ac:dyDescent="0.25">
      <c r="A5028" t="s">
        <v>55</v>
      </c>
      <c r="B5028" t="s">
        <v>36</v>
      </c>
      <c r="C5028" s="37">
        <v>4925</v>
      </c>
      <c r="D5028" s="38">
        <v>2011</v>
      </c>
    </row>
    <row r="5029" spans="1:4" x14ac:dyDescent="0.25">
      <c r="A5029" t="s">
        <v>55</v>
      </c>
      <c r="B5029" t="s">
        <v>37</v>
      </c>
      <c r="C5029" s="37">
        <v>824</v>
      </c>
      <c r="D5029" s="38">
        <v>2011</v>
      </c>
    </row>
    <row r="5030" spans="1:4" x14ac:dyDescent="0.25">
      <c r="A5030" t="s">
        <v>55</v>
      </c>
      <c r="B5030" t="s">
        <v>38</v>
      </c>
      <c r="C5030" s="37">
        <v>2006</v>
      </c>
      <c r="D5030" s="38">
        <v>2011</v>
      </c>
    </row>
    <row r="5031" spans="1:4" x14ac:dyDescent="0.25">
      <c r="A5031" t="s">
        <v>55</v>
      </c>
      <c r="B5031" t="s">
        <v>39</v>
      </c>
      <c r="C5031" s="37">
        <v>1569</v>
      </c>
      <c r="D5031" s="38">
        <v>2011</v>
      </c>
    </row>
    <row r="5032" spans="1:4" x14ac:dyDescent="0.25">
      <c r="A5032" t="s">
        <v>55</v>
      </c>
      <c r="B5032" t="s">
        <v>40</v>
      </c>
      <c r="C5032" s="37">
        <v>4512</v>
      </c>
      <c r="D5032" s="38">
        <v>2011</v>
      </c>
    </row>
    <row r="5033" spans="1:4" x14ac:dyDescent="0.25">
      <c r="A5033" t="s">
        <v>55</v>
      </c>
      <c r="B5033" t="s">
        <v>41</v>
      </c>
      <c r="C5033" s="37">
        <v>3870</v>
      </c>
      <c r="D5033" s="38">
        <v>2011</v>
      </c>
    </row>
    <row r="5034" spans="1:4" x14ac:dyDescent="0.25">
      <c r="A5034" t="s">
        <v>55</v>
      </c>
      <c r="B5034" t="s">
        <v>42</v>
      </c>
      <c r="C5034" s="37">
        <v>189</v>
      </c>
      <c r="D5034" s="38">
        <v>2011</v>
      </c>
    </row>
    <row r="5035" spans="1:4" x14ac:dyDescent="0.25">
      <c r="A5035" t="s">
        <v>55</v>
      </c>
      <c r="B5035" t="s">
        <v>43</v>
      </c>
      <c r="C5035" s="37">
        <v>2686</v>
      </c>
      <c r="D5035" s="38">
        <v>2011</v>
      </c>
    </row>
    <row r="5036" spans="1:4" x14ac:dyDescent="0.25">
      <c r="A5036" t="s">
        <v>55</v>
      </c>
      <c r="B5036" t="s">
        <v>44</v>
      </c>
      <c r="C5036" s="37">
        <v>765</v>
      </c>
      <c r="D5036" s="38">
        <v>2011</v>
      </c>
    </row>
    <row r="5037" spans="1:4" x14ac:dyDescent="0.25">
      <c r="A5037" t="s">
        <v>55</v>
      </c>
      <c r="B5037" t="s">
        <v>45</v>
      </c>
      <c r="C5037" s="37">
        <v>29168</v>
      </c>
      <c r="D5037" s="38">
        <v>2011</v>
      </c>
    </row>
    <row r="5038" spans="1:4" x14ac:dyDescent="0.25">
      <c r="A5038" t="s">
        <v>55</v>
      </c>
      <c r="B5038" t="s">
        <v>46</v>
      </c>
      <c r="C5038" s="37">
        <v>2296</v>
      </c>
      <c r="D5038" s="38">
        <v>2011</v>
      </c>
    </row>
    <row r="5039" spans="1:4" x14ac:dyDescent="0.25">
      <c r="A5039" t="s">
        <v>55</v>
      </c>
      <c r="B5039" t="s">
        <v>47</v>
      </c>
      <c r="C5039" s="37">
        <v>463</v>
      </c>
      <c r="D5039" s="38">
        <v>2011</v>
      </c>
    </row>
    <row r="5040" spans="1:4" x14ac:dyDescent="0.25">
      <c r="A5040" t="s">
        <v>55</v>
      </c>
      <c r="B5040" t="s">
        <v>48</v>
      </c>
      <c r="C5040" s="37">
        <v>1519</v>
      </c>
      <c r="D5040" s="38">
        <v>2011</v>
      </c>
    </row>
    <row r="5041" spans="1:4" x14ac:dyDescent="0.25">
      <c r="A5041" t="s">
        <v>55</v>
      </c>
      <c r="B5041" t="s">
        <v>49</v>
      </c>
      <c r="C5041" s="37">
        <v>227</v>
      </c>
      <c r="D5041" s="38">
        <v>2011</v>
      </c>
    </row>
    <row r="5042" spans="1:4" x14ac:dyDescent="0.25">
      <c r="A5042" t="s">
        <v>55</v>
      </c>
      <c r="B5042" t="s">
        <v>50</v>
      </c>
      <c r="C5042" s="37">
        <v>2342</v>
      </c>
      <c r="D5042" s="38">
        <v>2011</v>
      </c>
    </row>
    <row r="5043" spans="1:4" x14ac:dyDescent="0.25">
      <c r="A5043" t="s">
        <v>55</v>
      </c>
      <c r="B5043" t="s">
        <v>51</v>
      </c>
      <c r="C5043" s="37">
        <v>15491</v>
      </c>
      <c r="D5043" s="38">
        <v>2011</v>
      </c>
    </row>
    <row r="5044" spans="1:4" x14ac:dyDescent="0.25">
      <c r="A5044" t="s">
        <v>55</v>
      </c>
      <c r="B5044" t="s">
        <v>52</v>
      </c>
      <c r="C5044" s="37">
        <v>4789</v>
      </c>
      <c r="D5044" s="38">
        <v>2011</v>
      </c>
    </row>
    <row r="5045" spans="1:4" x14ac:dyDescent="0.25">
      <c r="A5045" t="s">
        <v>55</v>
      </c>
      <c r="B5045" t="s">
        <v>53</v>
      </c>
      <c r="C5045" s="37">
        <v>119</v>
      </c>
      <c r="D5045" s="38">
        <v>2011</v>
      </c>
    </row>
    <row r="5046" spans="1:4" x14ac:dyDescent="0.25">
      <c r="A5046" t="s">
        <v>55</v>
      </c>
      <c r="B5046" t="s">
        <v>54</v>
      </c>
      <c r="C5046" s="37">
        <v>4233</v>
      </c>
      <c r="D5046" s="38">
        <v>2011</v>
      </c>
    </row>
    <row r="5047" spans="1:4" x14ac:dyDescent="0.25">
      <c r="A5047" t="s">
        <v>55</v>
      </c>
      <c r="B5047" t="s">
        <v>55</v>
      </c>
      <c r="C5047" s="37" t="s">
        <v>60</v>
      </c>
      <c r="D5047" s="38">
        <v>2011</v>
      </c>
    </row>
    <row r="5048" spans="1:4" x14ac:dyDescent="0.25">
      <c r="A5048" t="s">
        <v>55</v>
      </c>
      <c r="B5048" t="s">
        <v>56</v>
      </c>
      <c r="C5048" s="37">
        <v>157</v>
      </c>
      <c r="D5048" s="38">
        <v>2011</v>
      </c>
    </row>
    <row r="5049" spans="1:4" x14ac:dyDescent="0.25">
      <c r="A5049" t="s">
        <v>55</v>
      </c>
      <c r="B5049" t="s">
        <v>57</v>
      </c>
      <c r="C5049" s="37">
        <v>1491</v>
      </c>
      <c r="D5049" s="38">
        <v>2011</v>
      </c>
    </row>
    <row r="5050" spans="1:4" x14ac:dyDescent="0.25">
      <c r="A5050" t="s">
        <v>55</v>
      </c>
      <c r="B5050" t="s">
        <v>58</v>
      </c>
      <c r="C5050" s="37">
        <v>1507</v>
      </c>
      <c r="D5050" s="38">
        <v>2011</v>
      </c>
    </row>
    <row r="5051" spans="1:4" x14ac:dyDescent="0.25">
      <c r="A5051" t="s">
        <v>56</v>
      </c>
      <c r="B5051" t="s">
        <v>8</v>
      </c>
      <c r="C5051" s="37">
        <v>221</v>
      </c>
      <c r="D5051" s="38">
        <v>2011</v>
      </c>
    </row>
    <row r="5052" spans="1:4" x14ac:dyDescent="0.25">
      <c r="A5052" t="s">
        <v>56</v>
      </c>
      <c r="B5052" t="s">
        <v>9</v>
      </c>
      <c r="C5052" s="37">
        <v>598</v>
      </c>
      <c r="D5052" s="38">
        <v>2011</v>
      </c>
    </row>
    <row r="5053" spans="1:4" x14ac:dyDescent="0.25">
      <c r="A5053" t="s">
        <v>56</v>
      </c>
      <c r="B5053" t="s">
        <v>10</v>
      </c>
      <c r="C5053" s="37">
        <v>50</v>
      </c>
      <c r="D5053" s="38">
        <v>2011</v>
      </c>
    </row>
    <row r="5054" spans="1:4" x14ac:dyDescent="0.25">
      <c r="A5054" t="s">
        <v>56</v>
      </c>
      <c r="B5054" t="s">
        <v>11</v>
      </c>
      <c r="C5054" s="37">
        <v>225</v>
      </c>
      <c r="D5054" s="38">
        <v>2011</v>
      </c>
    </row>
    <row r="5055" spans="1:4" x14ac:dyDescent="0.25">
      <c r="A5055" t="s">
        <v>56</v>
      </c>
      <c r="B5055" t="s">
        <v>12</v>
      </c>
      <c r="C5055" s="37">
        <v>1442</v>
      </c>
      <c r="D5055" s="38">
        <v>2011</v>
      </c>
    </row>
    <row r="5056" spans="1:4" x14ac:dyDescent="0.25">
      <c r="A5056" t="s">
        <v>56</v>
      </c>
      <c r="B5056" t="s">
        <v>13</v>
      </c>
      <c r="C5056" s="37">
        <v>124</v>
      </c>
      <c r="D5056" s="38">
        <v>2011</v>
      </c>
    </row>
    <row r="5057" spans="1:4" x14ac:dyDescent="0.25">
      <c r="A5057" t="s">
        <v>56</v>
      </c>
      <c r="B5057" t="s">
        <v>14</v>
      </c>
      <c r="C5057" s="37">
        <v>594</v>
      </c>
      <c r="D5057" s="38">
        <v>2011</v>
      </c>
    </row>
    <row r="5058" spans="1:4" x14ac:dyDescent="0.25">
      <c r="A5058" t="s">
        <v>56</v>
      </c>
      <c r="B5058" t="s">
        <v>15</v>
      </c>
      <c r="C5058" s="37">
        <v>89</v>
      </c>
      <c r="D5058" s="38">
        <v>2011</v>
      </c>
    </row>
    <row r="5059" spans="1:4" x14ac:dyDescent="0.25">
      <c r="A5059" t="s">
        <v>56</v>
      </c>
      <c r="B5059" t="s">
        <v>16</v>
      </c>
      <c r="C5059" s="37">
        <v>300</v>
      </c>
      <c r="D5059" s="38">
        <v>2011</v>
      </c>
    </row>
    <row r="5060" spans="1:4" x14ac:dyDescent="0.25">
      <c r="A5060" t="s">
        <v>56</v>
      </c>
      <c r="B5060" t="s">
        <v>17</v>
      </c>
      <c r="C5060" s="37">
        <v>2949</v>
      </c>
      <c r="D5060" s="38">
        <v>2011</v>
      </c>
    </row>
    <row r="5061" spans="1:4" x14ac:dyDescent="0.25">
      <c r="A5061" t="s">
        <v>56</v>
      </c>
      <c r="B5061" t="s">
        <v>18</v>
      </c>
      <c r="C5061" s="37">
        <v>1296</v>
      </c>
      <c r="D5061" s="38">
        <v>2011</v>
      </c>
    </row>
    <row r="5062" spans="1:4" x14ac:dyDescent="0.25">
      <c r="A5062" t="s">
        <v>56</v>
      </c>
      <c r="B5062" t="s">
        <v>19</v>
      </c>
      <c r="C5062" s="37">
        <v>147</v>
      </c>
      <c r="D5062" s="38">
        <v>2011</v>
      </c>
    </row>
    <row r="5063" spans="1:4" x14ac:dyDescent="0.25">
      <c r="A5063" t="s">
        <v>56</v>
      </c>
      <c r="B5063" t="s">
        <v>20</v>
      </c>
      <c r="C5063" s="37">
        <v>120</v>
      </c>
      <c r="D5063" s="38">
        <v>2011</v>
      </c>
    </row>
    <row r="5064" spans="1:4" x14ac:dyDescent="0.25">
      <c r="A5064" t="s">
        <v>56</v>
      </c>
      <c r="B5064" t="s">
        <v>21</v>
      </c>
      <c r="C5064" s="37">
        <v>1331</v>
      </c>
      <c r="D5064" s="38">
        <v>2011</v>
      </c>
    </row>
    <row r="5065" spans="1:4" x14ac:dyDescent="0.25">
      <c r="A5065" t="s">
        <v>56</v>
      </c>
      <c r="B5065" t="s">
        <v>22</v>
      </c>
      <c r="C5065" s="37">
        <v>210</v>
      </c>
      <c r="D5065" s="38">
        <v>2011</v>
      </c>
    </row>
    <row r="5066" spans="1:4" x14ac:dyDescent="0.25">
      <c r="A5066" t="s">
        <v>56</v>
      </c>
      <c r="B5066" t="s">
        <v>23</v>
      </c>
      <c r="C5066" s="37">
        <v>0</v>
      </c>
      <c r="D5066" s="38">
        <v>2011</v>
      </c>
    </row>
    <row r="5067" spans="1:4" x14ac:dyDescent="0.25">
      <c r="A5067" t="s">
        <v>56</v>
      </c>
      <c r="B5067" t="s">
        <v>24</v>
      </c>
      <c r="C5067" s="37">
        <v>0</v>
      </c>
      <c r="D5067" s="38">
        <v>2011</v>
      </c>
    </row>
    <row r="5068" spans="1:4" x14ac:dyDescent="0.25">
      <c r="A5068" t="s">
        <v>56</v>
      </c>
      <c r="B5068" t="s">
        <v>25</v>
      </c>
      <c r="C5068" s="37">
        <v>515</v>
      </c>
      <c r="D5068" s="38">
        <v>2011</v>
      </c>
    </row>
    <row r="5069" spans="1:4" x14ac:dyDescent="0.25">
      <c r="A5069" t="s">
        <v>56</v>
      </c>
      <c r="B5069" t="s">
        <v>26</v>
      </c>
      <c r="C5069" s="37">
        <v>326</v>
      </c>
      <c r="D5069" s="38">
        <v>2011</v>
      </c>
    </row>
    <row r="5070" spans="1:4" x14ac:dyDescent="0.25">
      <c r="A5070" t="s">
        <v>56</v>
      </c>
      <c r="B5070" t="s">
        <v>27</v>
      </c>
      <c r="C5070" s="37">
        <v>45</v>
      </c>
      <c r="D5070" s="38">
        <v>2011</v>
      </c>
    </row>
    <row r="5071" spans="1:4" x14ac:dyDescent="0.25">
      <c r="A5071" t="s">
        <v>56</v>
      </c>
      <c r="B5071" t="s">
        <v>28</v>
      </c>
      <c r="C5071" s="37">
        <v>7515</v>
      </c>
      <c r="D5071" s="38">
        <v>2011</v>
      </c>
    </row>
    <row r="5072" spans="1:4" x14ac:dyDescent="0.25">
      <c r="A5072" t="s">
        <v>56</v>
      </c>
      <c r="B5072" t="s">
        <v>29</v>
      </c>
      <c r="C5072" s="37">
        <v>236</v>
      </c>
      <c r="D5072" s="38">
        <v>2011</v>
      </c>
    </row>
    <row r="5073" spans="1:4" x14ac:dyDescent="0.25">
      <c r="A5073" t="s">
        <v>56</v>
      </c>
      <c r="B5073" t="s">
        <v>30</v>
      </c>
      <c r="C5073" s="37">
        <v>459</v>
      </c>
      <c r="D5073" s="38">
        <v>2011</v>
      </c>
    </row>
    <row r="5074" spans="1:4" x14ac:dyDescent="0.25">
      <c r="A5074" t="s">
        <v>56</v>
      </c>
      <c r="B5074" t="s">
        <v>31</v>
      </c>
      <c r="C5074" s="37">
        <v>0</v>
      </c>
      <c r="D5074" s="38">
        <v>2011</v>
      </c>
    </row>
    <row r="5075" spans="1:4" x14ac:dyDescent="0.25">
      <c r="A5075" t="s">
        <v>56</v>
      </c>
      <c r="B5075" t="s">
        <v>32</v>
      </c>
      <c r="C5075" s="37">
        <v>0</v>
      </c>
      <c r="D5075" s="38">
        <v>2011</v>
      </c>
    </row>
    <row r="5076" spans="1:4" x14ac:dyDescent="0.25">
      <c r="A5076" t="s">
        <v>56</v>
      </c>
      <c r="B5076" t="s">
        <v>33</v>
      </c>
      <c r="C5076" s="37">
        <v>309</v>
      </c>
      <c r="D5076" s="38">
        <v>2011</v>
      </c>
    </row>
    <row r="5077" spans="1:4" x14ac:dyDescent="0.25">
      <c r="A5077" t="s">
        <v>56</v>
      </c>
      <c r="B5077" t="s">
        <v>34</v>
      </c>
      <c r="C5077" s="37">
        <v>60</v>
      </c>
      <c r="D5077" s="38">
        <v>2011</v>
      </c>
    </row>
    <row r="5078" spans="1:4" x14ac:dyDescent="0.25">
      <c r="A5078" t="s">
        <v>56</v>
      </c>
      <c r="B5078" t="s">
        <v>35</v>
      </c>
      <c r="C5078" s="37">
        <v>78</v>
      </c>
      <c r="D5078" s="38">
        <v>2011</v>
      </c>
    </row>
    <row r="5079" spans="1:4" x14ac:dyDescent="0.25">
      <c r="A5079" t="s">
        <v>56</v>
      </c>
      <c r="B5079" t="s">
        <v>36</v>
      </c>
      <c r="C5079" s="37">
        <v>293</v>
      </c>
      <c r="D5079" s="38">
        <v>2011</v>
      </c>
    </row>
    <row r="5080" spans="1:4" x14ac:dyDescent="0.25">
      <c r="A5080" t="s">
        <v>56</v>
      </c>
      <c r="B5080" t="s">
        <v>37</v>
      </c>
      <c r="C5080" s="37">
        <v>160</v>
      </c>
      <c r="D5080" s="38">
        <v>2011</v>
      </c>
    </row>
    <row r="5081" spans="1:4" x14ac:dyDescent="0.25">
      <c r="A5081" t="s">
        <v>56</v>
      </c>
      <c r="B5081" t="s">
        <v>38</v>
      </c>
      <c r="C5081" s="37">
        <v>1431</v>
      </c>
      <c r="D5081" s="38">
        <v>2011</v>
      </c>
    </row>
    <row r="5082" spans="1:4" x14ac:dyDescent="0.25">
      <c r="A5082" t="s">
        <v>56</v>
      </c>
      <c r="B5082" t="s">
        <v>39</v>
      </c>
      <c r="C5082" s="37">
        <v>0</v>
      </c>
      <c r="D5082" s="38">
        <v>2011</v>
      </c>
    </row>
    <row r="5083" spans="1:4" x14ac:dyDescent="0.25">
      <c r="A5083" t="s">
        <v>56</v>
      </c>
      <c r="B5083" t="s">
        <v>40</v>
      </c>
      <c r="C5083" s="37">
        <v>2017</v>
      </c>
      <c r="D5083" s="38">
        <v>2011</v>
      </c>
    </row>
    <row r="5084" spans="1:4" x14ac:dyDescent="0.25">
      <c r="A5084" t="s">
        <v>56</v>
      </c>
      <c r="B5084" t="s">
        <v>41</v>
      </c>
      <c r="C5084" s="37">
        <v>3865</v>
      </c>
      <c r="D5084" s="38">
        <v>2011</v>
      </c>
    </row>
    <row r="5085" spans="1:4" x14ac:dyDescent="0.25">
      <c r="A5085" t="s">
        <v>56</v>
      </c>
      <c r="B5085" t="s">
        <v>42</v>
      </c>
      <c r="C5085" s="37">
        <v>0</v>
      </c>
      <c r="D5085" s="38">
        <v>2011</v>
      </c>
    </row>
    <row r="5086" spans="1:4" x14ac:dyDescent="0.25">
      <c r="A5086" t="s">
        <v>56</v>
      </c>
      <c r="B5086" t="s">
        <v>43</v>
      </c>
      <c r="C5086" s="37">
        <v>8545</v>
      </c>
      <c r="D5086" s="38">
        <v>2011</v>
      </c>
    </row>
    <row r="5087" spans="1:4" x14ac:dyDescent="0.25">
      <c r="A5087" t="s">
        <v>56</v>
      </c>
      <c r="B5087" t="s">
        <v>44</v>
      </c>
      <c r="C5087" s="37">
        <v>97</v>
      </c>
      <c r="D5087" s="38">
        <v>2011</v>
      </c>
    </row>
    <row r="5088" spans="1:4" x14ac:dyDescent="0.25">
      <c r="A5088" t="s">
        <v>56</v>
      </c>
      <c r="B5088" t="s">
        <v>45</v>
      </c>
      <c r="C5088" s="37">
        <v>132</v>
      </c>
      <c r="D5088" s="38">
        <v>2011</v>
      </c>
    </row>
    <row r="5089" spans="1:4" x14ac:dyDescent="0.25">
      <c r="A5089" t="s">
        <v>56</v>
      </c>
      <c r="B5089" t="s">
        <v>46</v>
      </c>
      <c r="C5089" s="37">
        <v>4205</v>
      </c>
      <c r="D5089" s="38">
        <v>2011</v>
      </c>
    </row>
    <row r="5090" spans="1:4" x14ac:dyDescent="0.25">
      <c r="A5090" t="s">
        <v>56</v>
      </c>
      <c r="B5090" t="s">
        <v>47</v>
      </c>
      <c r="C5090" s="37">
        <v>284</v>
      </c>
      <c r="D5090" s="38">
        <v>2011</v>
      </c>
    </row>
    <row r="5091" spans="1:4" x14ac:dyDescent="0.25">
      <c r="A5091" t="s">
        <v>56</v>
      </c>
      <c r="B5091" t="s">
        <v>48</v>
      </c>
      <c r="C5091" s="37">
        <v>1857</v>
      </c>
      <c r="D5091" s="38">
        <v>2011</v>
      </c>
    </row>
    <row r="5092" spans="1:4" x14ac:dyDescent="0.25">
      <c r="A5092" t="s">
        <v>56</v>
      </c>
      <c r="B5092" t="s">
        <v>49</v>
      </c>
      <c r="C5092" s="37">
        <v>0</v>
      </c>
      <c r="D5092" s="38">
        <v>2011</v>
      </c>
    </row>
    <row r="5093" spans="1:4" x14ac:dyDescent="0.25">
      <c r="A5093" t="s">
        <v>56</v>
      </c>
      <c r="B5093" t="s">
        <v>50</v>
      </c>
      <c r="C5093" s="37">
        <v>546</v>
      </c>
      <c r="D5093" s="38">
        <v>2011</v>
      </c>
    </row>
    <row r="5094" spans="1:4" x14ac:dyDescent="0.25">
      <c r="A5094" t="s">
        <v>56</v>
      </c>
      <c r="B5094" t="s">
        <v>51</v>
      </c>
      <c r="C5094" s="37">
        <v>1574</v>
      </c>
      <c r="D5094" s="38">
        <v>2011</v>
      </c>
    </row>
    <row r="5095" spans="1:4" x14ac:dyDescent="0.25">
      <c r="A5095" t="s">
        <v>56</v>
      </c>
      <c r="B5095" t="s">
        <v>52</v>
      </c>
      <c r="C5095" s="37">
        <v>114</v>
      </c>
      <c r="D5095" s="38">
        <v>2011</v>
      </c>
    </row>
    <row r="5096" spans="1:4" x14ac:dyDescent="0.25">
      <c r="A5096" t="s">
        <v>56</v>
      </c>
      <c r="B5096" t="s">
        <v>53</v>
      </c>
      <c r="C5096" s="37">
        <v>23</v>
      </c>
      <c r="D5096" s="38">
        <v>2011</v>
      </c>
    </row>
    <row r="5097" spans="1:4" x14ac:dyDescent="0.25">
      <c r="A5097" t="s">
        <v>56</v>
      </c>
      <c r="B5097" t="s">
        <v>54</v>
      </c>
      <c r="C5097" s="37">
        <v>5561</v>
      </c>
      <c r="D5097" s="38">
        <v>2011</v>
      </c>
    </row>
    <row r="5098" spans="1:4" x14ac:dyDescent="0.25">
      <c r="A5098" t="s">
        <v>56</v>
      </c>
      <c r="B5098" t="s">
        <v>55</v>
      </c>
      <c r="C5098" s="37">
        <v>83</v>
      </c>
      <c r="D5098" s="38">
        <v>2011</v>
      </c>
    </row>
    <row r="5099" spans="1:4" x14ac:dyDescent="0.25">
      <c r="A5099" t="s">
        <v>56</v>
      </c>
      <c r="B5099" t="s">
        <v>56</v>
      </c>
      <c r="C5099" s="37" t="s">
        <v>60</v>
      </c>
      <c r="D5099" s="38">
        <v>2011</v>
      </c>
    </row>
    <row r="5100" spans="1:4" x14ac:dyDescent="0.25">
      <c r="A5100" t="s">
        <v>56</v>
      </c>
      <c r="B5100" t="s">
        <v>57</v>
      </c>
      <c r="C5100" s="37">
        <v>42</v>
      </c>
      <c r="D5100" s="38">
        <v>2011</v>
      </c>
    </row>
    <row r="5101" spans="1:4" x14ac:dyDescent="0.25">
      <c r="A5101" t="s">
        <v>56</v>
      </c>
      <c r="B5101" t="s">
        <v>58</v>
      </c>
      <c r="C5101" s="37">
        <v>0</v>
      </c>
      <c r="D5101" s="38">
        <v>2011</v>
      </c>
    </row>
    <row r="5102" spans="1:4" x14ac:dyDescent="0.25">
      <c r="A5102" t="s">
        <v>57</v>
      </c>
      <c r="B5102" t="s">
        <v>8</v>
      </c>
      <c r="C5102" s="37">
        <v>708</v>
      </c>
      <c r="D5102" s="38">
        <v>2011</v>
      </c>
    </row>
    <row r="5103" spans="1:4" x14ac:dyDescent="0.25">
      <c r="A5103" t="s">
        <v>57</v>
      </c>
      <c r="B5103" t="s">
        <v>9</v>
      </c>
      <c r="C5103" s="37">
        <v>432</v>
      </c>
      <c r="D5103" s="38">
        <v>2011</v>
      </c>
    </row>
    <row r="5104" spans="1:4" x14ac:dyDescent="0.25">
      <c r="A5104" t="s">
        <v>57</v>
      </c>
      <c r="B5104" t="s">
        <v>10</v>
      </c>
      <c r="C5104" s="37">
        <v>4045</v>
      </c>
      <c r="D5104" s="38">
        <v>2011</v>
      </c>
    </row>
    <row r="5105" spans="1:4" x14ac:dyDescent="0.25">
      <c r="A5105" t="s">
        <v>57</v>
      </c>
      <c r="B5105" t="s">
        <v>11</v>
      </c>
      <c r="C5105" s="37">
        <v>335</v>
      </c>
      <c r="D5105" s="38">
        <v>2011</v>
      </c>
    </row>
    <row r="5106" spans="1:4" x14ac:dyDescent="0.25">
      <c r="A5106" t="s">
        <v>57</v>
      </c>
      <c r="B5106" t="s">
        <v>12</v>
      </c>
      <c r="C5106" s="37">
        <v>6637</v>
      </c>
      <c r="D5106" s="38">
        <v>2011</v>
      </c>
    </row>
    <row r="5107" spans="1:4" x14ac:dyDescent="0.25">
      <c r="A5107" t="s">
        <v>57</v>
      </c>
      <c r="B5107" t="s">
        <v>13</v>
      </c>
      <c r="C5107" s="37">
        <v>2592</v>
      </c>
      <c r="D5107" s="38">
        <v>2011</v>
      </c>
    </row>
    <row r="5108" spans="1:4" x14ac:dyDescent="0.25">
      <c r="A5108" t="s">
        <v>57</v>
      </c>
      <c r="B5108" t="s">
        <v>14</v>
      </c>
      <c r="C5108" s="37">
        <v>993</v>
      </c>
      <c r="D5108" s="38">
        <v>2011</v>
      </c>
    </row>
    <row r="5109" spans="1:4" x14ac:dyDescent="0.25">
      <c r="A5109" t="s">
        <v>57</v>
      </c>
      <c r="B5109" t="s">
        <v>15</v>
      </c>
      <c r="C5109" s="37">
        <v>219</v>
      </c>
      <c r="D5109" s="38">
        <v>2011</v>
      </c>
    </row>
    <row r="5110" spans="1:4" x14ac:dyDescent="0.25">
      <c r="A5110" t="s">
        <v>57</v>
      </c>
      <c r="B5110" t="s">
        <v>16</v>
      </c>
      <c r="C5110" s="37">
        <v>123</v>
      </c>
      <c r="D5110" s="38">
        <v>2011</v>
      </c>
    </row>
    <row r="5111" spans="1:4" x14ac:dyDescent="0.25">
      <c r="A5111" t="s">
        <v>57</v>
      </c>
      <c r="B5111" t="s">
        <v>17</v>
      </c>
      <c r="C5111" s="37">
        <v>4338</v>
      </c>
      <c r="D5111" s="38">
        <v>2011</v>
      </c>
    </row>
    <row r="5112" spans="1:4" x14ac:dyDescent="0.25">
      <c r="A5112" t="s">
        <v>57</v>
      </c>
      <c r="B5112" t="s">
        <v>18</v>
      </c>
      <c r="C5112" s="37">
        <v>1745</v>
      </c>
      <c r="D5112" s="38">
        <v>2011</v>
      </c>
    </row>
    <row r="5113" spans="1:4" x14ac:dyDescent="0.25">
      <c r="A5113" t="s">
        <v>57</v>
      </c>
      <c r="B5113" t="s">
        <v>19</v>
      </c>
      <c r="C5113" s="37">
        <v>1108</v>
      </c>
      <c r="D5113" s="38">
        <v>2011</v>
      </c>
    </row>
    <row r="5114" spans="1:4" x14ac:dyDescent="0.25">
      <c r="A5114" t="s">
        <v>57</v>
      </c>
      <c r="B5114" t="s">
        <v>20</v>
      </c>
      <c r="C5114" s="37">
        <v>566</v>
      </c>
      <c r="D5114" s="38">
        <v>2011</v>
      </c>
    </row>
    <row r="5115" spans="1:4" x14ac:dyDescent="0.25">
      <c r="A5115" t="s">
        <v>57</v>
      </c>
      <c r="B5115" t="s">
        <v>21</v>
      </c>
      <c r="C5115" s="37">
        <v>25521</v>
      </c>
      <c r="D5115" s="38">
        <v>2011</v>
      </c>
    </row>
    <row r="5116" spans="1:4" x14ac:dyDescent="0.25">
      <c r="A5116" t="s">
        <v>57</v>
      </c>
      <c r="B5116" t="s">
        <v>22</v>
      </c>
      <c r="C5116" s="37">
        <v>4017</v>
      </c>
      <c r="D5116" s="38">
        <v>2011</v>
      </c>
    </row>
    <row r="5117" spans="1:4" x14ac:dyDescent="0.25">
      <c r="A5117" t="s">
        <v>57</v>
      </c>
      <c r="B5117" t="s">
        <v>23</v>
      </c>
      <c r="C5117" s="37">
        <v>3306</v>
      </c>
      <c r="D5117" s="38">
        <v>2011</v>
      </c>
    </row>
    <row r="5118" spans="1:4" x14ac:dyDescent="0.25">
      <c r="A5118" t="s">
        <v>57</v>
      </c>
      <c r="B5118" t="s">
        <v>24</v>
      </c>
      <c r="C5118" s="37">
        <v>418</v>
      </c>
      <c r="D5118" s="38">
        <v>2011</v>
      </c>
    </row>
    <row r="5119" spans="1:4" x14ac:dyDescent="0.25">
      <c r="A5119" t="s">
        <v>57</v>
      </c>
      <c r="B5119" t="s">
        <v>25</v>
      </c>
      <c r="C5119" s="37">
        <v>1040</v>
      </c>
      <c r="D5119" s="38">
        <v>2011</v>
      </c>
    </row>
    <row r="5120" spans="1:4" x14ac:dyDescent="0.25">
      <c r="A5120" t="s">
        <v>57</v>
      </c>
      <c r="B5120" t="s">
        <v>26</v>
      </c>
      <c r="C5120" s="37">
        <v>850</v>
      </c>
      <c r="D5120" s="38">
        <v>2011</v>
      </c>
    </row>
    <row r="5121" spans="1:4" x14ac:dyDescent="0.25">
      <c r="A5121" t="s">
        <v>57</v>
      </c>
      <c r="B5121" t="s">
        <v>27</v>
      </c>
      <c r="C5121" s="37">
        <v>12</v>
      </c>
      <c r="D5121" s="38">
        <v>2011</v>
      </c>
    </row>
    <row r="5122" spans="1:4" x14ac:dyDescent="0.25">
      <c r="A5122" t="s">
        <v>57</v>
      </c>
      <c r="B5122" t="s">
        <v>28</v>
      </c>
      <c r="C5122" s="37">
        <v>147</v>
      </c>
      <c r="D5122" s="38">
        <v>2011</v>
      </c>
    </row>
    <row r="5123" spans="1:4" x14ac:dyDescent="0.25">
      <c r="A5123" t="s">
        <v>57</v>
      </c>
      <c r="B5123" t="s">
        <v>29</v>
      </c>
      <c r="C5123" s="37">
        <v>733</v>
      </c>
      <c r="D5123" s="38">
        <v>2011</v>
      </c>
    </row>
    <row r="5124" spans="1:4" x14ac:dyDescent="0.25">
      <c r="A5124" t="s">
        <v>57</v>
      </c>
      <c r="B5124" t="s">
        <v>30</v>
      </c>
      <c r="C5124" s="37">
        <v>5623</v>
      </c>
      <c r="D5124" s="38">
        <v>2011</v>
      </c>
    </row>
    <row r="5125" spans="1:4" x14ac:dyDescent="0.25">
      <c r="A5125" t="s">
        <v>57</v>
      </c>
      <c r="B5125" t="s">
        <v>31</v>
      </c>
      <c r="C5125" s="37">
        <v>17927</v>
      </c>
      <c r="D5125" s="38">
        <v>2011</v>
      </c>
    </row>
    <row r="5126" spans="1:4" x14ac:dyDescent="0.25">
      <c r="A5126" t="s">
        <v>57</v>
      </c>
      <c r="B5126" t="s">
        <v>32</v>
      </c>
      <c r="C5126" s="37">
        <v>983</v>
      </c>
      <c r="D5126" s="38">
        <v>2011</v>
      </c>
    </row>
    <row r="5127" spans="1:4" x14ac:dyDescent="0.25">
      <c r="A5127" t="s">
        <v>57</v>
      </c>
      <c r="B5127" t="s">
        <v>33</v>
      </c>
      <c r="C5127" s="37">
        <v>2090</v>
      </c>
      <c r="D5127" s="38">
        <v>2011</v>
      </c>
    </row>
    <row r="5128" spans="1:4" x14ac:dyDescent="0.25">
      <c r="A5128" t="s">
        <v>57</v>
      </c>
      <c r="B5128" t="s">
        <v>34</v>
      </c>
      <c r="C5128" s="37">
        <v>143</v>
      </c>
      <c r="D5128" s="38">
        <v>2011</v>
      </c>
    </row>
    <row r="5129" spans="1:4" x14ac:dyDescent="0.25">
      <c r="A5129" t="s">
        <v>57</v>
      </c>
      <c r="B5129" t="s">
        <v>35</v>
      </c>
      <c r="C5129" s="37">
        <v>483</v>
      </c>
      <c r="D5129" s="38">
        <v>2011</v>
      </c>
    </row>
    <row r="5130" spans="1:4" x14ac:dyDescent="0.25">
      <c r="A5130" t="s">
        <v>57</v>
      </c>
      <c r="B5130" t="s">
        <v>36</v>
      </c>
      <c r="C5130" s="37">
        <v>663</v>
      </c>
      <c r="D5130" s="38">
        <v>2011</v>
      </c>
    </row>
    <row r="5131" spans="1:4" x14ac:dyDescent="0.25">
      <c r="A5131" t="s">
        <v>57</v>
      </c>
      <c r="B5131" t="s">
        <v>37</v>
      </c>
      <c r="C5131" s="37">
        <v>480</v>
      </c>
      <c r="D5131" s="38">
        <v>2011</v>
      </c>
    </row>
    <row r="5132" spans="1:4" x14ac:dyDescent="0.25">
      <c r="A5132" t="s">
        <v>57</v>
      </c>
      <c r="B5132" t="s">
        <v>38</v>
      </c>
      <c r="C5132" s="37">
        <v>378</v>
      </c>
      <c r="D5132" s="38">
        <v>2011</v>
      </c>
    </row>
    <row r="5133" spans="1:4" x14ac:dyDescent="0.25">
      <c r="A5133" t="s">
        <v>57</v>
      </c>
      <c r="B5133" t="s">
        <v>39</v>
      </c>
      <c r="C5133" s="37">
        <v>714</v>
      </c>
      <c r="D5133" s="38">
        <v>2011</v>
      </c>
    </row>
    <row r="5134" spans="1:4" x14ac:dyDescent="0.25">
      <c r="A5134" t="s">
        <v>57</v>
      </c>
      <c r="B5134" t="s">
        <v>40</v>
      </c>
      <c r="C5134" s="37">
        <v>2213</v>
      </c>
      <c r="D5134" s="38">
        <v>2011</v>
      </c>
    </row>
    <row r="5135" spans="1:4" x14ac:dyDescent="0.25">
      <c r="A5135" t="s">
        <v>57</v>
      </c>
      <c r="B5135" t="s">
        <v>41</v>
      </c>
      <c r="C5135" s="37">
        <v>2120</v>
      </c>
      <c r="D5135" s="38">
        <v>2011</v>
      </c>
    </row>
    <row r="5136" spans="1:4" x14ac:dyDescent="0.25">
      <c r="A5136" t="s">
        <v>57</v>
      </c>
      <c r="B5136" t="s">
        <v>42</v>
      </c>
      <c r="C5136" s="37">
        <v>1383</v>
      </c>
      <c r="D5136" s="38">
        <v>2011</v>
      </c>
    </row>
    <row r="5137" spans="1:4" x14ac:dyDescent="0.25">
      <c r="A5137" t="s">
        <v>57</v>
      </c>
      <c r="B5137" t="s">
        <v>43</v>
      </c>
      <c r="C5137" s="37">
        <v>1358</v>
      </c>
      <c r="D5137" s="38">
        <v>2011</v>
      </c>
    </row>
    <row r="5138" spans="1:4" x14ac:dyDescent="0.25">
      <c r="A5138" t="s">
        <v>57</v>
      </c>
      <c r="B5138" t="s">
        <v>44</v>
      </c>
      <c r="C5138" s="37">
        <v>118</v>
      </c>
      <c r="D5138" s="38">
        <v>2011</v>
      </c>
    </row>
    <row r="5139" spans="1:4" x14ac:dyDescent="0.25">
      <c r="A5139" t="s">
        <v>57</v>
      </c>
      <c r="B5139" t="s">
        <v>45</v>
      </c>
      <c r="C5139" s="37">
        <v>1057</v>
      </c>
      <c r="D5139" s="38">
        <v>2011</v>
      </c>
    </row>
    <row r="5140" spans="1:4" x14ac:dyDescent="0.25">
      <c r="A5140" t="s">
        <v>57</v>
      </c>
      <c r="B5140" t="s">
        <v>46</v>
      </c>
      <c r="C5140" s="37">
        <v>1294</v>
      </c>
      <c r="D5140" s="38">
        <v>2011</v>
      </c>
    </row>
    <row r="5141" spans="1:4" x14ac:dyDescent="0.25">
      <c r="A5141" t="s">
        <v>57</v>
      </c>
      <c r="B5141" t="s">
        <v>47</v>
      </c>
      <c r="C5141" s="37">
        <v>368</v>
      </c>
      <c r="D5141" s="38">
        <v>2011</v>
      </c>
    </row>
    <row r="5142" spans="1:4" x14ac:dyDescent="0.25">
      <c r="A5142" t="s">
        <v>57</v>
      </c>
      <c r="B5142" t="s">
        <v>48</v>
      </c>
      <c r="C5142" s="37">
        <v>377</v>
      </c>
      <c r="D5142" s="38">
        <v>2011</v>
      </c>
    </row>
    <row r="5143" spans="1:4" x14ac:dyDescent="0.25">
      <c r="A5143" t="s">
        <v>57</v>
      </c>
      <c r="B5143" t="s">
        <v>49</v>
      </c>
      <c r="C5143" s="37">
        <v>590</v>
      </c>
      <c r="D5143" s="38">
        <v>2011</v>
      </c>
    </row>
    <row r="5144" spans="1:4" x14ac:dyDescent="0.25">
      <c r="A5144" t="s">
        <v>57</v>
      </c>
      <c r="B5144" t="s">
        <v>50</v>
      </c>
      <c r="C5144" s="37">
        <v>744</v>
      </c>
      <c r="D5144" s="38">
        <v>2011</v>
      </c>
    </row>
    <row r="5145" spans="1:4" x14ac:dyDescent="0.25">
      <c r="A5145" t="s">
        <v>57</v>
      </c>
      <c r="B5145" t="s">
        <v>51</v>
      </c>
      <c r="C5145" s="37">
        <v>1984</v>
      </c>
      <c r="D5145" s="38">
        <v>2011</v>
      </c>
    </row>
    <row r="5146" spans="1:4" x14ac:dyDescent="0.25">
      <c r="A5146" t="s">
        <v>57</v>
      </c>
      <c r="B5146" t="s">
        <v>52</v>
      </c>
      <c r="C5146" s="37">
        <v>890</v>
      </c>
      <c r="D5146" s="38">
        <v>2011</v>
      </c>
    </row>
    <row r="5147" spans="1:4" x14ac:dyDescent="0.25">
      <c r="A5147" t="s">
        <v>57</v>
      </c>
      <c r="B5147" t="s">
        <v>53</v>
      </c>
      <c r="C5147" s="37">
        <v>342</v>
      </c>
      <c r="D5147" s="38">
        <v>2011</v>
      </c>
    </row>
    <row r="5148" spans="1:4" x14ac:dyDescent="0.25">
      <c r="A5148" t="s">
        <v>57</v>
      </c>
      <c r="B5148" t="s">
        <v>54</v>
      </c>
      <c r="C5148" s="37">
        <v>2573</v>
      </c>
      <c r="D5148" s="38">
        <v>2011</v>
      </c>
    </row>
    <row r="5149" spans="1:4" x14ac:dyDescent="0.25">
      <c r="A5149" t="s">
        <v>57</v>
      </c>
      <c r="B5149" t="s">
        <v>55</v>
      </c>
      <c r="C5149" s="37">
        <v>1555</v>
      </c>
      <c r="D5149" s="38">
        <v>2011</v>
      </c>
    </row>
    <row r="5150" spans="1:4" x14ac:dyDescent="0.25">
      <c r="A5150" t="s">
        <v>57</v>
      </c>
      <c r="B5150" t="s">
        <v>56</v>
      </c>
      <c r="C5150" s="37">
        <v>1090</v>
      </c>
      <c r="D5150" s="38">
        <v>2011</v>
      </c>
    </row>
    <row r="5151" spans="1:4" x14ac:dyDescent="0.25">
      <c r="A5151" t="s">
        <v>57</v>
      </c>
      <c r="B5151" t="s">
        <v>57</v>
      </c>
      <c r="C5151" s="37" t="s">
        <v>60</v>
      </c>
      <c r="D5151" s="38">
        <v>2011</v>
      </c>
    </row>
    <row r="5152" spans="1:4" x14ac:dyDescent="0.25">
      <c r="A5152" t="s">
        <v>57</v>
      </c>
      <c r="B5152" t="s">
        <v>58</v>
      </c>
      <c r="C5152" s="37">
        <v>14</v>
      </c>
      <c r="D5152" s="38">
        <v>2011</v>
      </c>
    </row>
    <row r="5153" spans="1:4" x14ac:dyDescent="0.25">
      <c r="A5153" t="s">
        <v>58</v>
      </c>
      <c r="B5153" t="s">
        <v>8</v>
      </c>
      <c r="C5153" s="37">
        <v>51</v>
      </c>
      <c r="D5153" s="38">
        <v>2011</v>
      </c>
    </row>
    <row r="5154" spans="1:4" x14ac:dyDescent="0.25">
      <c r="A5154" t="s">
        <v>58</v>
      </c>
      <c r="B5154" t="s">
        <v>9</v>
      </c>
      <c r="C5154" s="37">
        <v>761</v>
      </c>
      <c r="D5154" s="38">
        <v>2011</v>
      </c>
    </row>
    <row r="5155" spans="1:4" x14ac:dyDescent="0.25">
      <c r="A5155" t="s">
        <v>58</v>
      </c>
      <c r="B5155" t="s">
        <v>10</v>
      </c>
      <c r="C5155" s="37">
        <v>369</v>
      </c>
      <c r="D5155" s="38">
        <v>2011</v>
      </c>
    </row>
    <row r="5156" spans="1:4" x14ac:dyDescent="0.25">
      <c r="A5156" t="s">
        <v>58</v>
      </c>
      <c r="B5156" t="s">
        <v>11</v>
      </c>
      <c r="C5156" s="37">
        <v>174</v>
      </c>
      <c r="D5156" s="38">
        <v>2011</v>
      </c>
    </row>
    <row r="5157" spans="1:4" x14ac:dyDescent="0.25">
      <c r="A5157" t="s">
        <v>58</v>
      </c>
      <c r="B5157" t="s">
        <v>12</v>
      </c>
      <c r="C5157" s="37">
        <v>2539</v>
      </c>
      <c r="D5157" s="38">
        <v>2011</v>
      </c>
    </row>
    <row r="5158" spans="1:4" x14ac:dyDescent="0.25">
      <c r="A5158" t="s">
        <v>58</v>
      </c>
      <c r="B5158" t="s">
        <v>13</v>
      </c>
      <c r="C5158" s="37">
        <v>6905</v>
      </c>
      <c r="D5158" s="38">
        <v>2011</v>
      </c>
    </row>
    <row r="5159" spans="1:4" x14ac:dyDescent="0.25">
      <c r="A5159" t="s">
        <v>58</v>
      </c>
      <c r="B5159" t="s">
        <v>14</v>
      </c>
      <c r="C5159" s="37">
        <v>11</v>
      </c>
      <c r="D5159" s="38">
        <v>2011</v>
      </c>
    </row>
    <row r="5160" spans="1:4" x14ac:dyDescent="0.25">
      <c r="A5160" t="s">
        <v>58</v>
      </c>
      <c r="B5160" t="s">
        <v>15</v>
      </c>
      <c r="C5160" s="37">
        <v>0</v>
      </c>
      <c r="D5160" s="38">
        <v>2011</v>
      </c>
    </row>
    <row r="5161" spans="1:4" x14ac:dyDescent="0.25">
      <c r="A5161" t="s">
        <v>58</v>
      </c>
      <c r="B5161" t="s">
        <v>16</v>
      </c>
      <c r="C5161" s="37">
        <v>0</v>
      </c>
      <c r="D5161" s="38">
        <v>2011</v>
      </c>
    </row>
    <row r="5162" spans="1:4" x14ac:dyDescent="0.25">
      <c r="A5162" t="s">
        <v>58</v>
      </c>
      <c r="B5162" t="s">
        <v>17</v>
      </c>
      <c r="C5162" s="37">
        <v>1525</v>
      </c>
      <c r="D5162" s="38">
        <v>2011</v>
      </c>
    </row>
    <row r="5163" spans="1:4" x14ac:dyDescent="0.25">
      <c r="A5163" t="s">
        <v>58</v>
      </c>
      <c r="B5163" t="s">
        <v>18</v>
      </c>
      <c r="C5163" s="37">
        <v>46</v>
      </c>
      <c r="D5163" s="38">
        <v>2011</v>
      </c>
    </row>
    <row r="5164" spans="1:4" x14ac:dyDescent="0.25">
      <c r="A5164" t="s">
        <v>58</v>
      </c>
      <c r="B5164" t="s">
        <v>19</v>
      </c>
      <c r="C5164" s="37">
        <v>0</v>
      </c>
      <c r="D5164" s="38">
        <v>2011</v>
      </c>
    </row>
    <row r="5165" spans="1:4" x14ac:dyDescent="0.25">
      <c r="A5165" t="s">
        <v>58</v>
      </c>
      <c r="B5165" t="s">
        <v>20</v>
      </c>
      <c r="C5165" s="37">
        <v>2140</v>
      </c>
      <c r="D5165" s="38">
        <v>2011</v>
      </c>
    </row>
    <row r="5166" spans="1:4" x14ac:dyDescent="0.25">
      <c r="A5166" t="s">
        <v>58</v>
      </c>
      <c r="B5166" t="s">
        <v>21</v>
      </c>
      <c r="C5166" s="37">
        <v>450</v>
      </c>
      <c r="D5166" s="38">
        <v>2011</v>
      </c>
    </row>
    <row r="5167" spans="1:4" x14ac:dyDescent="0.25">
      <c r="A5167" t="s">
        <v>58</v>
      </c>
      <c r="B5167" t="s">
        <v>22</v>
      </c>
      <c r="C5167" s="37">
        <v>6</v>
      </c>
      <c r="D5167" s="38">
        <v>2011</v>
      </c>
    </row>
    <row r="5168" spans="1:4" x14ac:dyDescent="0.25">
      <c r="A5168" t="s">
        <v>58</v>
      </c>
      <c r="B5168" t="s">
        <v>23</v>
      </c>
      <c r="C5168" s="37">
        <v>342</v>
      </c>
      <c r="D5168" s="38">
        <v>2011</v>
      </c>
    </row>
    <row r="5169" spans="1:4" x14ac:dyDescent="0.25">
      <c r="A5169" t="s">
        <v>58</v>
      </c>
      <c r="B5169" t="s">
        <v>24</v>
      </c>
      <c r="C5169" s="37">
        <v>286</v>
      </c>
      <c r="D5169" s="38">
        <v>2011</v>
      </c>
    </row>
    <row r="5170" spans="1:4" x14ac:dyDescent="0.25">
      <c r="A5170" t="s">
        <v>58</v>
      </c>
      <c r="B5170" t="s">
        <v>25</v>
      </c>
      <c r="C5170" s="37">
        <v>83</v>
      </c>
      <c r="D5170" s="38">
        <v>2011</v>
      </c>
    </row>
    <row r="5171" spans="1:4" x14ac:dyDescent="0.25">
      <c r="A5171" t="s">
        <v>58</v>
      </c>
      <c r="B5171" t="s">
        <v>26</v>
      </c>
      <c r="C5171" s="37">
        <v>114</v>
      </c>
      <c r="D5171" s="38">
        <v>2011</v>
      </c>
    </row>
    <row r="5172" spans="1:4" x14ac:dyDescent="0.25">
      <c r="A5172" t="s">
        <v>58</v>
      </c>
      <c r="B5172" t="s">
        <v>27</v>
      </c>
      <c r="C5172" s="37">
        <v>0</v>
      </c>
      <c r="D5172" s="38">
        <v>2011</v>
      </c>
    </row>
    <row r="5173" spans="1:4" x14ac:dyDescent="0.25">
      <c r="A5173" t="s">
        <v>58</v>
      </c>
      <c r="B5173" t="s">
        <v>28</v>
      </c>
      <c r="C5173" s="37">
        <v>0</v>
      </c>
      <c r="D5173" s="38">
        <v>2011</v>
      </c>
    </row>
    <row r="5174" spans="1:4" x14ac:dyDescent="0.25">
      <c r="A5174" t="s">
        <v>58</v>
      </c>
      <c r="B5174" t="s">
        <v>29</v>
      </c>
      <c r="C5174" s="37">
        <v>152</v>
      </c>
      <c r="D5174" s="38">
        <v>2011</v>
      </c>
    </row>
    <row r="5175" spans="1:4" x14ac:dyDescent="0.25">
      <c r="A5175" t="s">
        <v>58</v>
      </c>
      <c r="B5175" t="s">
        <v>30</v>
      </c>
      <c r="C5175" s="37">
        <v>849</v>
      </c>
      <c r="D5175" s="38">
        <v>2011</v>
      </c>
    </row>
    <row r="5176" spans="1:4" x14ac:dyDescent="0.25">
      <c r="A5176" t="s">
        <v>58</v>
      </c>
      <c r="B5176" t="s">
        <v>31</v>
      </c>
      <c r="C5176" s="37">
        <v>357</v>
      </c>
      <c r="D5176" s="38">
        <v>2011</v>
      </c>
    </row>
    <row r="5177" spans="1:4" x14ac:dyDescent="0.25">
      <c r="A5177" t="s">
        <v>58</v>
      </c>
      <c r="B5177" t="s">
        <v>32</v>
      </c>
      <c r="C5177" s="37">
        <v>70</v>
      </c>
      <c r="D5177" s="38">
        <v>2011</v>
      </c>
    </row>
    <row r="5178" spans="1:4" x14ac:dyDescent="0.25">
      <c r="A5178" t="s">
        <v>58</v>
      </c>
      <c r="B5178" t="s">
        <v>33</v>
      </c>
      <c r="C5178" s="37">
        <v>241</v>
      </c>
      <c r="D5178" s="38">
        <v>2011</v>
      </c>
    </row>
    <row r="5179" spans="1:4" x14ac:dyDescent="0.25">
      <c r="A5179" t="s">
        <v>58</v>
      </c>
      <c r="B5179" t="s">
        <v>34</v>
      </c>
      <c r="C5179" s="37">
        <v>1105</v>
      </c>
      <c r="D5179" s="38">
        <v>2011</v>
      </c>
    </row>
    <row r="5180" spans="1:4" x14ac:dyDescent="0.25">
      <c r="A5180" t="s">
        <v>58</v>
      </c>
      <c r="B5180" t="s">
        <v>35</v>
      </c>
      <c r="C5180" s="37">
        <v>1784</v>
      </c>
      <c r="D5180" s="38">
        <v>2011</v>
      </c>
    </row>
    <row r="5181" spans="1:4" x14ac:dyDescent="0.25">
      <c r="A5181" t="s">
        <v>58</v>
      </c>
      <c r="B5181" t="s">
        <v>36</v>
      </c>
      <c r="C5181" s="37">
        <v>427</v>
      </c>
      <c r="D5181" s="38">
        <v>2011</v>
      </c>
    </row>
    <row r="5182" spans="1:4" x14ac:dyDescent="0.25">
      <c r="A5182" t="s">
        <v>58</v>
      </c>
      <c r="B5182" t="s">
        <v>37</v>
      </c>
      <c r="C5182" s="37">
        <v>0</v>
      </c>
      <c r="D5182" s="38">
        <v>2011</v>
      </c>
    </row>
    <row r="5183" spans="1:4" x14ac:dyDescent="0.25">
      <c r="A5183" t="s">
        <v>58</v>
      </c>
      <c r="B5183" t="s">
        <v>38</v>
      </c>
      <c r="C5183" s="37">
        <v>7</v>
      </c>
      <c r="D5183" s="38">
        <v>2011</v>
      </c>
    </row>
    <row r="5184" spans="1:4" x14ac:dyDescent="0.25">
      <c r="A5184" t="s">
        <v>58</v>
      </c>
      <c r="B5184" t="s">
        <v>39</v>
      </c>
      <c r="C5184" s="37">
        <v>76</v>
      </c>
      <c r="D5184" s="38">
        <v>2011</v>
      </c>
    </row>
    <row r="5185" spans="1:4" x14ac:dyDescent="0.25">
      <c r="A5185" t="s">
        <v>58</v>
      </c>
      <c r="B5185" t="s">
        <v>40</v>
      </c>
      <c r="C5185" s="37">
        <v>113</v>
      </c>
      <c r="D5185" s="38">
        <v>2011</v>
      </c>
    </row>
    <row r="5186" spans="1:4" x14ac:dyDescent="0.25">
      <c r="A5186" t="s">
        <v>58</v>
      </c>
      <c r="B5186" t="s">
        <v>41</v>
      </c>
      <c r="C5186" s="37">
        <v>395</v>
      </c>
      <c r="D5186" s="38">
        <v>2011</v>
      </c>
    </row>
    <row r="5187" spans="1:4" x14ac:dyDescent="0.25">
      <c r="A5187" t="s">
        <v>58</v>
      </c>
      <c r="B5187" t="s">
        <v>42</v>
      </c>
      <c r="C5187" s="37">
        <v>237</v>
      </c>
      <c r="D5187" s="38">
        <v>2011</v>
      </c>
    </row>
    <row r="5188" spans="1:4" x14ac:dyDescent="0.25">
      <c r="A5188" t="s">
        <v>58</v>
      </c>
      <c r="B5188" t="s">
        <v>43</v>
      </c>
      <c r="C5188" s="37">
        <v>22</v>
      </c>
      <c r="D5188" s="38">
        <v>2011</v>
      </c>
    </row>
    <row r="5189" spans="1:4" x14ac:dyDescent="0.25">
      <c r="A5189" t="s">
        <v>58</v>
      </c>
      <c r="B5189" t="s">
        <v>44</v>
      </c>
      <c r="C5189" s="37">
        <v>462</v>
      </c>
      <c r="D5189" s="38">
        <v>2011</v>
      </c>
    </row>
    <row r="5190" spans="1:4" x14ac:dyDescent="0.25">
      <c r="A5190" t="s">
        <v>58</v>
      </c>
      <c r="B5190" t="s">
        <v>45</v>
      </c>
      <c r="C5190" s="37">
        <v>960</v>
      </c>
      <c r="D5190" s="38">
        <v>2011</v>
      </c>
    </row>
    <row r="5191" spans="1:4" x14ac:dyDescent="0.25">
      <c r="A5191" t="s">
        <v>58</v>
      </c>
      <c r="B5191" t="s">
        <v>46</v>
      </c>
      <c r="C5191" s="37">
        <v>284</v>
      </c>
      <c r="D5191" s="38">
        <v>2011</v>
      </c>
    </row>
    <row r="5192" spans="1:4" x14ac:dyDescent="0.25">
      <c r="A5192" t="s">
        <v>58</v>
      </c>
      <c r="B5192" t="s">
        <v>47</v>
      </c>
      <c r="C5192" s="37">
        <v>13</v>
      </c>
      <c r="D5192" s="38">
        <v>2011</v>
      </c>
    </row>
    <row r="5193" spans="1:4" x14ac:dyDescent="0.25">
      <c r="A5193" t="s">
        <v>58</v>
      </c>
      <c r="B5193" t="s">
        <v>48</v>
      </c>
      <c r="C5193" s="37">
        <v>219</v>
      </c>
      <c r="D5193" s="38">
        <v>2011</v>
      </c>
    </row>
    <row r="5194" spans="1:4" x14ac:dyDescent="0.25">
      <c r="A5194" t="s">
        <v>58</v>
      </c>
      <c r="B5194" t="s">
        <v>49</v>
      </c>
      <c r="C5194" s="37">
        <v>1043</v>
      </c>
      <c r="D5194" s="38">
        <v>2011</v>
      </c>
    </row>
    <row r="5195" spans="1:4" x14ac:dyDescent="0.25">
      <c r="A5195" t="s">
        <v>58</v>
      </c>
      <c r="B5195" t="s">
        <v>50</v>
      </c>
      <c r="C5195" s="37">
        <v>69</v>
      </c>
      <c r="D5195" s="38">
        <v>2011</v>
      </c>
    </row>
    <row r="5196" spans="1:4" x14ac:dyDescent="0.25">
      <c r="A5196" t="s">
        <v>58</v>
      </c>
      <c r="B5196" t="s">
        <v>51</v>
      </c>
      <c r="C5196" s="37">
        <v>1398</v>
      </c>
      <c r="D5196" s="38">
        <v>2011</v>
      </c>
    </row>
    <row r="5197" spans="1:4" x14ac:dyDescent="0.25">
      <c r="A5197" t="s">
        <v>58</v>
      </c>
      <c r="B5197" t="s">
        <v>52</v>
      </c>
      <c r="C5197" s="37">
        <v>2140</v>
      </c>
      <c r="D5197" s="38">
        <v>2011</v>
      </c>
    </row>
    <row r="5198" spans="1:4" x14ac:dyDescent="0.25">
      <c r="A5198" t="s">
        <v>58</v>
      </c>
      <c r="B5198" t="s">
        <v>53</v>
      </c>
      <c r="C5198" s="37">
        <v>4</v>
      </c>
      <c r="D5198" s="38">
        <v>2011</v>
      </c>
    </row>
    <row r="5199" spans="1:4" x14ac:dyDescent="0.25">
      <c r="A5199" t="s">
        <v>58</v>
      </c>
      <c r="B5199" t="s">
        <v>54</v>
      </c>
      <c r="C5199" s="37">
        <v>451</v>
      </c>
      <c r="D5199" s="38">
        <v>2011</v>
      </c>
    </row>
    <row r="5200" spans="1:4" x14ac:dyDescent="0.25">
      <c r="A5200" t="s">
        <v>58</v>
      </c>
      <c r="B5200" t="s">
        <v>55</v>
      </c>
      <c r="C5200" s="37">
        <v>1803</v>
      </c>
      <c r="D5200" s="38">
        <v>2011</v>
      </c>
    </row>
    <row r="5201" spans="1:4" x14ac:dyDescent="0.25">
      <c r="A5201" t="s">
        <v>58</v>
      </c>
      <c r="B5201" t="s">
        <v>56</v>
      </c>
      <c r="C5201" s="37">
        <v>0</v>
      </c>
      <c r="D5201" s="38">
        <v>2011</v>
      </c>
    </row>
    <row r="5202" spans="1:4" x14ac:dyDescent="0.25">
      <c r="A5202" t="s">
        <v>58</v>
      </c>
      <c r="B5202" t="s">
        <v>57</v>
      </c>
      <c r="C5202" s="37">
        <v>168</v>
      </c>
      <c r="D5202" s="38">
        <v>2011</v>
      </c>
    </row>
    <row r="5203" spans="1:4" x14ac:dyDescent="0.25">
      <c r="A5203" t="s">
        <v>58</v>
      </c>
      <c r="B5203" t="s">
        <v>58</v>
      </c>
      <c r="C5203" s="37" t="s">
        <v>60</v>
      </c>
      <c r="D5203" s="38">
        <v>2011</v>
      </c>
    </row>
    <row r="5204" spans="1:4" x14ac:dyDescent="0.25">
      <c r="A5204" t="s">
        <v>8</v>
      </c>
      <c r="B5204" t="s">
        <v>8</v>
      </c>
      <c r="C5204" s="37" t="s">
        <v>60</v>
      </c>
      <c r="D5204" s="38">
        <v>2012</v>
      </c>
    </row>
    <row r="5205" spans="1:4" x14ac:dyDescent="0.25">
      <c r="A5205" t="s">
        <v>8</v>
      </c>
      <c r="B5205" t="s">
        <v>9</v>
      </c>
      <c r="C5205" s="37">
        <v>1004</v>
      </c>
      <c r="D5205" s="38">
        <v>2012</v>
      </c>
    </row>
    <row r="5206" spans="1:4" x14ac:dyDescent="0.25">
      <c r="A5206" t="s">
        <v>8</v>
      </c>
      <c r="B5206" t="s">
        <v>10</v>
      </c>
      <c r="C5206" s="37">
        <v>962</v>
      </c>
      <c r="D5206" s="38">
        <v>2012</v>
      </c>
    </row>
    <row r="5207" spans="1:4" x14ac:dyDescent="0.25">
      <c r="A5207" t="s">
        <v>8</v>
      </c>
      <c r="B5207" t="s">
        <v>11</v>
      </c>
      <c r="C5207" s="37">
        <v>660</v>
      </c>
      <c r="D5207" s="38">
        <v>2012</v>
      </c>
    </row>
    <row r="5208" spans="1:4" x14ac:dyDescent="0.25">
      <c r="A5208" t="s">
        <v>8</v>
      </c>
      <c r="B5208" t="s">
        <v>12</v>
      </c>
      <c r="C5208" s="37">
        <v>3077</v>
      </c>
      <c r="D5208" s="38">
        <v>2012</v>
      </c>
    </row>
    <row r="5209" spans="1:4" x14ac:dyDescent="0.25">
      <c r="A5209" t="s">
        <v>8</v>
      </c>
      <c r="B5209" t="s">
        <v>13</v>
      </c>
      <c r="C5209" s="37">
        <v>1386</v>
      </c>
      <c r="D5209" s="38">
        <v>2012</v>
      </c>
    </row>
    <row r="5210" spans="1:4" x14ac:dyDescent="0.25">
      <c r="A5210" t="s">
        <v>8</v>
      </c>
      <c r="B5210" t="s">
        <v>14</v>
      </c>
      <c r="C5210" s="37">
        <v>284</v>
      </c>
      <c r="D5210" s="38">
        <v>2012</v>
      </c>
    </row>
    <row r="5211" spans="1:4" x14ac:dyDescent="0.25">
      <c r="A5211" t="s">
        <v>8</v>
      </c>
      <c r="B5211" t="s">
        <v>15</v>
      </c>
      <c r="C5211" s="37">
        <v>42</v>
      </c>
      <c r="D5211" s="38">
        <v>2012</v>
      </c>
    </row>
    <row r="5212" spans="1:4" x14ac:dyDescent="0.25">
      <c r="A5212" t="s">
        <v>8</v>
      </c>
      <c r="B5212" t="s">
        <v>16</v>
      </c>
      <c r="C5212" s="37">
        <v>162</v>
      </c>
      <c r="D5212" s="38">
        <v>2012</v>
      </c>
    </row>
    <row r="5213" spans="1:4" x14ac:dyDescent="0.25">
      <c r="A5213" t="s">
        <v>8</v>
      </c>
      <c r="B5213" t="s">
        <v>17</v>
      </c>
      <c r="C5213" s="37">
        <v>11244</v>
      </c>
      <c r="D5213" s="38">
        <v>2012</v>
      </c>
    </row>
    <row r="5214" spans="1:4" x14ac:dyDescent="0.25">
      <c r="A5214" t="s">
        <v>8</v>
      </c>
      <c r="B5214" t="s">
        <v>18</v>
      </c>
      <c r="C5214" s="37">
        <v>19920</v>
      </c>
      <c r="D5214" s="38">
        <v>2012</v>
      </c>
    </row>
    <row r="5215" spans="1:4" x14ac:dyDescent="0.25">
      <c r="A5215" t="s">
        <v>8</v>
      </c>
      <c r="B5215" t="s">
        <v>19</v>
      </c>
      <c r="C5215" s="37">
        <v>627</v>
      </c>
      <c r="D5215" s="38">
        <v>2012</v>
      </c>
    </row>
    <row r="5216" spans="1:4" x14ac:dyDescent="0.25">
      <c r="A5216" t="s">
        <v>8</v>
      </c>
      <c r="B5216" t="s">
        <v>20</v>
      </c>
      <c r="C5216" s="37">
        <v>493</v>
      </c>
      <c r="D5216" s="38">
        <v>2012</v>
      </c>
    </row>
    <row r="5217" spans="1:4" x14ac:dyDescent="0.25">
      <c r="A5217" t="s">
        <v>8</v>
      </c>
      <c r="B5217" t="s">
        <v>21</v>
      </c>
      <c r="C5217" s="37">
        <v>2722</v>
      </c>
      <c r="D5217" s="38">
        <v>2012</v>
      </c>
    </row>
    <row r="5218" spans="1:4" x14ac:dyDescent="0.25">
      <c r="A5218" t="s">
        <v>8</v>
      </c>
      <c r="B5218" t="s">
        <v>22</v>
      </c>
      <c r="C5218" s="37">
        <v>1347</v>
      </c>
      <c r="D5218" s="38">
        <v>2012</v>
      </c>
    </row>
    <row r="5219" spans="1:4" x14ac:dyDescent="0.25">
      <c r="A5219" t="s">
        <v>8</v>
      </c>
      <c r="B5219" t="s">
        <v>23</v>
      </c>
      <c r="C5219" s="37">
        <v>345</v>
      </c>
      <c r="D5219" s="38">
        <v>2012</v>
      </c>
    </row>
    <row r="5220" spans="1:4" x14ac:dyDescent="0.25">
      <c r="A5220" t="s">
        <v>8</v>
      </c>
      <c r="B5220" t="s">
        <v>24</v>
      </c>
      <c r="C5220" s="37">
        <v>865</v>
      </c>
      <c r="D5220" s="38">
        <v>2012</v>
      </c>
    </row>
    <row r="5221" spans="1:4" x14ac:dyDescent="0.25">
      <c r="A5221" t="s">
        <v>8</v>
      </c>
      <c r="B5221" t="s">
        <v>25</v>
      </c>
      <c r="C5221" s="37">
        <v>2495</v>
      </c>
      <c r="D5221" s="38">
        <v>2012</v>
      </c>
    </row>
    <row r="5222" spans="1:4" x14ac:dyDescent="0.25">
      <c r="A5222" t="s">
        <v>8</v>
      </c>
      <c r="B5222" t="s">
        <v>26</v>
      </c>
      <c r="C5222" s="37">
        <v>3104</v>
      </c>
      <c r="D5222" s="38">
        <v>2012</v>
      </c>
    </row>
    <row r="5223" spans="1:4" x14ac:dyDescent="0.25">
      <c r="A5223" t="s">
        <v>8</v>
      </c>
      <c r="B5223" t="s">
        <v>27</v>
      </c>
      <c r="C5223" s="37">
        <v>67</v>
      </c>
      <c r="D5223" s="38">
        <v>2012</v>
      </c>
    </row>
    <row r="5224" spans="1:4" x14ac:dyDescent="0.25">
      <c r="A5224" t="s">
        <v>8</v>
      </c>
      <c r="B5224" t="s">
        <v>28</v>
      </c>
      <c r="C5224" s="37">
        <v>1513</v>
      </c>
      <c r="D5224" s="38">
        <v>2012</v>
      </c>
    </row>
    <row r="5225" spans="1:4" x14ac:dyDescent="0.25">
      <c r="A5225" t="s">
        <v>8</v>
      </c>
      <c r="B5225" t="s">
        <v>29</v>
      </c>
      <c r="C5225" s="37">
        <v>334</v>
      </c>
      <c r="D5225" s="38">
        <v>2012</v>
      </c>
    </row>
    <row r="5226" spans="1:4" x14ac:dyDescent="0.25">
      <c r="A5226" t="s">
        <v>8</v>
      </c>
      <c r="B5226" t="s">
        <v>30</v>
      </c>
      <c r="C5226" s="37">
        <v>2298</v>
      </c>
      <c r="D5226" s="38">
        <v>2012</v>
      </c>
    </row>
    <row r="5227" spans="1:4" x14ac:dyDescent="0.25">
      <c r="A5227" t="s">
        <v>8</v>
      </c>
      <c r="B5227" t="s">
        <v>31</v>
      </c>
      <c r="C5227" s="37">
        <v>752</v>
      </c>
      <c r="D5227" s="38">
        <v>2012</v>
      </c>
    </row>
    <row r="5228" spans="1:4" x14ac:dyDescent="0.25">
      <c r="A5228" t="s">
        <v>8</v>
      </c>
      <c r="B5228" t="s">
        <v>32</v>
      </c>
      <c r="C5228" s="37">
        <v>4952</v>
      </c>
      <c r="D5228" s="38">
        <v>2012</v>
      </c>
    </row>
    <row r="5229" spans="1:4" x14ac:dyDescent="0.25">
      <c r="A5229" t="s">
        <v>8</v>
      </c>
      <c r="B5229" t="s">
        <v>33</v>
      </c>
      <c r="C5229" s="37">
        <v>1555</v>
      </c>
      <c r="D5229" s="38">
        <v>2012</v>
      </c>
    </row>
    <row r="5230" spans="1:4" x14ac:dyDescent="0.25">
      <c r="A5230" t="s">
        <v>8</v>
      </c>
      <c r="B5230" t="s">
        <v>34</v>
      </c>
      <c r="C5230" s="37">
        <v>101</v>
      </c>
      <c r="D5230" s="38">
        <v>2012</v>
      </c>
    </row>
    <row r="5231" spans="1:4" x14ac:dyDescent="0.25">
      <c r="A5231" t="s">
        <v>8</v>
      </c>
      <c r="B5231" t="s">
        <v>35</v>
      </c>
      <c r="C5231" s="37">
        <v>151</v>
      </c>
      <c r="D5231" s="38">
        <v>2012</v>
      </c>
    </row>
    <row r="5232" spans="1:4" x14ac:dyDescent="0.25">
      <c r="A5232" t="s">
        <v>8</v>
      </c>
      <c r="B5232" t="s">
        <v>36</v>
      </c>
      <c r="C5232" s="37">
        <v>1009</v>
      </c>
      <c r="D5232" s="38">
        <v>2012</v>
      </c>
    </row>
    <row r="5233" spans="1:4" x14ac:dyDescent="0.25">
      <c r="A5233" t="s">
        <v>8</v>
      </c>
      <c r="B5233" t="s">
        <v>37</v>
      </c>
      <c r="C5233" s="37">
        <v>161</v>
      </c>
      <c r="D5233" s="38">
        <v>2012</v>
      </c>
    </row>
    <row r="5234" spans="1:4" x14ac:dyDescent="0.25">
      <c r="A5234" t="s">
        <v>8</v>
      </c>
      <c r="B5234" t="s">
        <v>38</v>
      </c>
      <c r="C5234" s="37">
        <v>1702</v>
      </c>
      <c r="D5234" s="38">
        <v>2012</v>
      </c>
    </row>
    <row r="5235" spans="1:4" x14ac:dyDescent="0.25">
      <c r="A5235" t="s">
        <v>8</v>
      </c>
      <c r="B5235" t="s">
        <v>39</v>
      </c>
      <c r="C5235" s="37">
        <v>459</v>
      </c>
      <c r="D5235" s="38">
        <v>2012</v>
      </c>
    </row>
    <row r="5236" spans="1:4" x14ac:dyDescent="0.25">
      <c r="A5236" t="s">
        <v>8</v>
      </c>
      <c r="B5236" t="s">
        <v>40</v>
      </c>
      <c r="C5236" s="37">
        <v>2709</v>
      </c>
      <c r="D5236" s="38">
        <v>2012</v>
      </c>
    </row>
    <row r="5237" spans="1:4" x14ac:dyDescent="0.25">
      <c r="A5237" t="s">
        <v>8</v>
      </c>
      <c r="B5237" t="s">
        <v>41</v>
      </c>
      <c r="C5237" s="37">
        <v>5133</v>
      </c>
      <c r="D5237" s="38">
        <v>2012</v>
      </c>
    </row>
    <row r="5238" spans="1:4" x14ac:dyDescent="0.25">
      <c r="A5238" t="s">
        <v>8</v>
      </c>
      <c r="B5238" t="s">
        <v>42</v>
      </c>
      <c r="C5238" s="37">
        <v>228</v>
      </c>
      <c r="D5238" s="38">
        <v>2012</v>
      </c>
    </row>
    <row r="5239" spans="1:4" x14ac:dyDescent="0.25">
      <c r="A5239" t="s">
        <v>8</v>
      </c>
      <c r="B5239" t="s">
        <v>43</v>
      </c>
      <c r="C5239" s="37">
        <v>1411</v>
      </c>
      <c r="D5239" s="38">
        <v>2012</v>
      </c>
    </row>
    <row r="5240" spans="1:4" x14ac:dyDescent="0.25">
      <c r="A5240" t="s">
        <v>8</v>
      </c>
      <c r="B5240" t="s">
        <v>44</v>
      </c>
      <c r="C5240" s="37">
        <v>194</v>
      </c>
      <c r="D5240" s="38">
        <v>2012</v>
      </c>
    </row>
    <row r="5241" spans="1:4" x14ac:dyDescent="0.25">
      <c r="A5241" t="s">
        <v>8</v>
      </c>
      <c r="B5241" t="s">
        <v>45</v>
      </c>
      <c r="C5241" s="37">
        <v>200</v>
      </c>
      <c r="D5241" s="38">
        <v>2012</v>
      </c>
    </row>
    <row r="5242" spans="1:4" x14ac:dyDescent="0.25">
      <c r="A5242" t="s">
        <v>8</v>
      </c>
      <c r="B5242" t="s">
        <v>46</v>
      </c>
      <c r="C5242" s="37">
        <v>1837</v>
      </c>
      <c r="D5242" s="38">
        <v>2012</v>
      </c>
    </row>
    <row r="5243" spans="1:4" x14ac:dyDescent="0.25">
      <c r="A5243" t="s">
        <v>8</v>
      </c>
      <c r="B5243" t="s">
        <v>47</v>
      </c>
      <c r="C5243" s="37">
        <v>0</v>
      </c>
      <c r="D5243" s="38">
        <v>2012</v>
      </c>
    </row>
    <row r="5244" spans="1:4" x14ac:dyDescent="0.25">
      <c r="A5244" t="s">
        <v>8</v>
      </c>
      <c r="B5244" t="s">
        <v>48</v>
      </c>
      <c r="C5244" s="37">
        <v>2811</v>
      </c>
      <c r="D5244" s="38">
        <v>2012</v>
      </c>
    </row>
    <row r="5245" spans="1:4" x14ac:dyDescent="0.25">
      <c r="A5245" t="s">
        <v>8</v>
      </c>
      <c r="B5245" t="s">
        <v>49</v>
      </c>
      <c r="C5245" s="37">
        <v>518</v>
      </c>
      <c r="D5245" s="38">
        <v>2012</v>
      </c>
    </row>
    <row r="5246" spans="1:4" x14ac:dyDescent="0.25">
      <c r="A5246" t="s">
        <v>8</v>
      </c>
      <c r="B5246" t="s">
        <v>50</v>
      </c>
      <c r="C5246" s="37">
        <v>10539</v>
      </c>
      <c r="D5246" s="38">
        <v>2012</v>
      </c>
    </row>
    <row r="5247" spans="1:4" x14ac:dyDescent="0.25">
      <c r="A5247" t="s">
        <v>8</v>
      </c>
      <c r="B5247" t="s">
        <v>51</v>
      </c>
      <c r="C5247" s="37">
        <v>7468</v>
      </c>
      <c r="D5247" s="38">
        <v>2012</v>
      </c>
    </row>
    <row r="5248" spans="1:4" x14ac:dyDescent="0.25">
      <c r="A5248" t="s">
        <v>8</v>
      </c>
      <c r="B5248" t="s">
        <v>52</v>
      </c>
      <c r="C5248" s="37">
        <v>579</v>
      </c>
      <c r="D5248" s="38">
        <v>2012</v>
      </c>
    </row>
    <row r="5249" spans="1:4" x14ac:dyDescent="0.25">
      <c r="A5249" t="s">
        <v>8</v>
      </c>
      <c r="B5249" t="s">
        <v>53</v>
      </c>
      <c r="C5249" s="37">
        <v>0</v>
      </c>
      <c r="D5249" s="38">
        <v>2012</v>
      </c>
    </row>
    <row r="5250" spans="1:4" x14ac:dyDescent="0.25">
      <c r="A5250" t="s">
        <v>8</v>
      </c>
      <c r="B5250" t="s">
        <v>54</v>
      </c>
      <c r="C5250" s="37">
        <v>3170</v>
      </c>
      <c r="D5250" s="38">
        <v>2012</v>
      </c>
    </row>
    <row r="5251" spans="1:4" x14ac:dyDescent="0.25">
      <c r="A5251" t="s">
        <v>8</v>
      </c>
      <c r="B5251" t="s">
        <v>55</v>
      </c>
      <c r="C5251" s="37">
        <v>1034</v>
      </c>
      <c r="D5251" s="38">
        <v>2012</v>
      </c>
    </row>
    <row r="5252" spans="1:4" x14ac:dyDescent="0.25">
      <c r="A5252" t="s">
        <v>8</v>
      </c>
      <c r="B5252" t="s">
        <v>56</v>
      </c>
      <c r="C5252" s="37">
        <v>128</v>
      </c>
      <c r="D5252" s="38">
        <v>2012</v>
      </c>
    </row>
    <row r="5253" spans="1:4" x14ac:dyDescent="0.25">
      <c r="A5253" t="s">
        <v>8</v>
      </c>
      <c r="B5253" t="s">
        <v>57</v>
      </c>
      <c r="C5253" s="37">
        <v>760</v>
      </c>
      <c r="D5253" s="38">
        <v>2012</v>
      </c>
    </row>
    <row r="5254" spans="1:4" x14ac:dyDescent="0.25">
      <c r="A5254" t="s">
        <v>8</v>
      </c>
      <c r="B5254" t="s">
        <v>58</v>
      </c>
      <c r="C5254" s="37">
        <v>88</v>
      </c>
      <c r="D5254" s="38">
        <v>2012</v>
      </c>
    </row>
    <row r="5255" spans="1:4" x14ac:dyDescent="0.25">
      <c r="A5255" t="s">
        <v>9</v>
      </c>
      <c r="B5255" t="s">
        <v>8</v>
      </c>
      <c r="C5255" s="37">
        <v>1097</v>
      </c>
      <c r="D5255" s="38">
        <v>2012</v>
      </c>
    </row>
    <row r="5256" spans="1:4" x14ac:dyDescent="0.25">
      <c r="A5256" t="s">
        <v>9</v>
      </c>
      <c r="B5256" t="s">
        <v>9</v>
      </c>
      <c r="C5256" s="37" t="s">
        <v>60</v>
      </c>
      <c r="D5256" s="38">
        <v>2012</v>
      </c>
    </row>
    <row r="5257" spans="1:4" x14ac:dyDescent="0.25">
      <c r="A5257" t="s">
        <v>9</v>
      </c>
      <c r="B5257" t="s">
        <v>10</v>
      </c>
      <c r="C5257" s="37">
        <v>1520</v>
      </c>
      <c r="D5257" s="38">
        <v>2012</v>
      </c>
    </row>
    <row r="5258" spans="1:4" x14ac:dyDescent="0.25">
      <c r="A5258" t="s">
        <v>9</v>
      </c>
      <c r="B5258" t="s">
        <v>11</v>
      </c>
      <c r="C5258" s="37">
        <v>196</v>
      </c>
      <c r="D5258" s="38">
        <v>2012</v>
      </c>
    </row>
    <row r="5259" spans="1:4" x14ac:dyDescent="0.25">
      <c r="A5259" t="s">
        <v>9</v>
      </c>
      <c r="B5259" t="s">
        <v>12</v>
      </c>
      <c r="C5259" s="37">
        <v>3494</v>
      </c>
      <c r="D5259" s="38">
        <v>2012</v>
      </c>
    </row>
    <row r="5260" spans="1:4" x14ac:dyDescent="0.25">
      <c r="A5260" t="s">
        <v>9</v>
      </c>
      <c r="B5260" t="s">
        <v>13</v>
      </c>
      <c r="C5260" s="37">
        <v>556</v>
      </c>
      <c r="D5260" s="38">
        <v>2012</v>
      </c>
    </row>
    <row r="5261" spans="1:4" x14ac:dyDescent="0.25">
      <c r="A5261" t="s">
        <v>9</v>
      </c>
      <c r="B5261" t="s">
        <v>14</v>
      </c>
      <c r="C5261" s="37">
        <v>0</v>
      </c>
      <c r="D5261" s="38">
        <v>2012</v>
      </c>
    </row>
    <row r="5262" spans="1:4" x14ac:dyDescent="0.25">
      <c r="A5262" t="s">
        <v>9</v>
      </c>
      <c r="B5262" t="s">
        <v>15</v>
      </c>
      <c r="C5262" s="37">
        <v>0</v>
      </c>
      <c r="D5262" s="38">
        <v>2012</v>
      </c>
    </row>
    <row r="5263" spans="1:4" x14ac:dyDescent="0.25">
      <c r="A5263" t="s">
        <v>9</v>
      </c>
      <c r="B5263" t="s">
        <v>16</v>
      </c>
      <c r="C5263" s="37">
        <v>356</v>
      </c>
      <c r="D5263" s="38">
        <v>2012</v>
      </c>
    </row>
    <row r="5264" spans="1:4" x14ac:dyDescent="0.25">
      <c r="A5264" t="s">
        <v>9</v>
      </c>
      <c r="B5264" t="s">
        <v>17</v>
      </c>
      <c r="C5264" s="37">
        <v>1991</v>
      </c>
      <c r="D5264" s="38">
        <v>2012</v>
      </c>
    </row>
    <row r="5265" spans="1:4" x14ac:dyDescent="0.25">
      <c r="A5265" t="s">
        <v>9</v>
      </c>
      <c r="B5265" t="s">
        <v>18</v>
      </c>
      <c r="C5265" s="37">
        <v>928</v>
      </c>
      <c r="D5265" s="38">
        <v>2012</v>
      </c>
    </row>
    <row r="5266" spans="1:4" x14ac:dyDescent="0.25">
      <c r="A5266" t="s">
        <v>9</v>
      </c>
      <c r="B5266" t="s">
        <v>19</v>
      </c>
      <c r="C5266" s="37">
        <v>1376</v>
      </c>
      <c r="D5266" s="38">
        <v>2012</v>
      </c>
    </row>
    <row r="5267" spans="1:4" x14ac:dyDescent="0.25">
      <c r="A5267" t="s">
        <v>9</v>
      </c>
      <c r="B5267" t="s">
        <v>20</v>
      </c>
      <c r="C5267" s="37">
        <v>538</v>
      </c>
      <c r="D5267" s="38">
        <v>2012</v>
      </c>
    </row>
    <row r="5268" spans="1:4" x14ac:dyDescent="0.25">
      <c r="A5268" t="s">
        <v>9</v>
      </c>
      <c r="B5268" t="s">
        <v>21</v>
      </c>
      <c r="C5268" s="37">
        <v>58</v>
      </c>
      <c r="D5268" s="38">
        <v>2012</v>
      </c>
    </row>
    <row r="5269" spans="1:4" x14ac:dyDescent="0.25">
      <c r="A5269" t="s">
        <v>9</v>
      </c>
      <c r="B5269" t="s">
        <v>22</v>
      </c>
      <c r="C5269" s="37">
        <v>260</v>
      </c>
      <c r="D5269" s="38">
        <v>2012</v>
      </c>
    </row>
    <row r="5270" spans="1:4" x14ac:dyDescent="0.25">
      <c r="A5270" t="s">
        <v>9</v>
      </c>
      <c r="B5270" t="s">
        <v>23</v>
      </c>
      <c r="C5270" s="37">
        <v>13</v>
      </c>
      <c r="D5270" s="38">
        <v>2012</v>
      </c>
    </row>
    <row r="5271" spans="1:4" x14ac:dyDescent="0.25">
      <c r="A5271" t="s">
        <v>9</v>
      </c>
      <c r="B5271" t="s">
        <v>24</v>
      </c>
      <c r="C5271" s="37">
        <v>221</v>
      </c>
      <c r="D5271" s="38">
        <v>2012</v>
      </c>
    </row>
    <row r="5272" spans="1:4" x14ac:dyDescent="0.25">
      <c r="A5272" t="s">
        <v>9</v>
      </c>
      <c r="B5272" t="s">
        <v>25</v>
      </c>
      <c r="C5272" s="37">
        <v>161</v>
      </c>
      <c r="D5272" s="38">
        <v>2012</v>
      </c>
    </row>
    <row r="5273" spans="1:4" x14ac:dyDescent="0.25">
      <c r="A5273" t="s">
        <v>9</v>
      </c>
      <c r="B5273" t="s">
        <v>26</v>
      </c>
      <c r="C5273" s="37">
        <v>120</v>
      </c>
      <c r="D5273" s="38">
        <v>2012</v>
      </c>
    </row>
    <row r="5274" spans="1:4" x14ac:dyDescent="0.25">
      <c r="A5274" t="s">
        <v>9</v>
      </c>
      <c r="B5274" t="s">
        <v>27</v>
      </c>
      <c r="C5274" s="37">
        <v>66</v>
      </c>
      <c r="D5274" s="38">
        <v>2012</v>
      </c>
    </row>
    <row r="5275" spans="1:4" x14ac:dyDescent="0.25">
      <c r="A5275" t="s">
        <v>9</v>
      </c>
      <c r="B5275" t="s">
        <v>28</v>
      </c>
      <c r="C5275" s="37">
        <v>508</v>
      </c>
      <c r="D5275" s="38">
        <v>2012</v>
      </c>
    </row>
    <row r="5276" spans="1:4" x14ac:dyDescent="0.25">
      <c r="A5276" t="s">
        <v>9</v>
      </c>
      <c r="B5276" t="s">
        <v>29</v>
      </c>
      <c r="C5276" s="37">
        <v>297</v>
      </c>
      <c r="D5276" s="38">
        <v>2012</v>
      </c>
    </row>
    <row r="5277" spans="1:4" x14ac:dyDescent="0.25">
      <c r="A5277" t="s">
        <v>9</v>
      </c>
      <c r="B5277" t="s">
        <v>30</v>
      </c>
      <c r="C5277" s="37">
        <v>563</v>
      </c>
      <c r="D5277" s="38">
        <v>2012</v>
      </c>
    </row>
    <row r="5278" spans="1:4" x14ac:dyDescent="0.25">
      <c r="A5278" t="s">
        <v>9</v>
      </c>
      <c r="B5278" t="s">
        <v>31</v>
      </c>
      <c r="C5278" s="37">
        <v>192</v>
      </c>
      <c r="D5278" s="38">
        <v>2012</v>
      </c>
    </row>
    <row r="5279" spans="1:4" x14ac:dyDescent="0.25">
      <c r="A5279" t="s">
        <v>9</v>
      </c>
      <c r="B5279" t="s">
        <v>32</v>
      </c>
      <c r="C5279" s="37">
        <v>56</v>
      </c>
      <c r="D5279" s="38">
        <v>2012</v>
      </c>
    </row>
    <row r="5280" spans="1:4" x14ac:dyDescent="0.25">
      <c r="A5280" t="s">
        <v>9</v>
      </c>
      <c r="B5280" t="s">
        <v>33</v>
      </c>
      <c r="C5280" s="37">
        <v>819</v>
      </c>
      <c r="D5280" s="38">
        <v>2012</v>
      </c>
    </row>
    <row r="5281" spans="1:4" x14ac:dyDescent="0.25">
      <c r="A5281" t="s">
        <v>9</v>
      </c>
      <c r="B5281" t="s">
        <v>34</v>
      </c>
      <c r="C5281" s="37">
        <v>371</v>
      </c>
      <c r="D5281" s="38">
        <v>2012</v>
      </c>
    </row>
    <row r="5282" spans="1:4" x14ac:dyDescent="0.25">
      <c r="A5282" t="s">
        <v>9</v>
      </c>
      <c r="B5282" t="s">
        <v>35</v>
      </c>
      <c r="C5282" s="37">
        <v>1195</v>
      </c>
      <c r="D5282" s="38">
        <v>2012</v>
      </c>
    </row>
    <row r="5283" spans="1:4" x14ac:dyDescent="0.25">
      <c r="A5283" t="s">
        <v>9</v>
      </c>
      <c r="B5283" t="s">
        <v>36</v>
      </c>
      <c r="C5283" s="37">
        <v>803</v>
      </c>
      <c r="D5283" s="38">
        <v>2012</v>
      </c>
    </row>
    <row r="5284" spans="1:4" x14ac:dyDescent="0.25">
      <c r="A5284" t="s">
        <v>9</v>
      </c>
      <c r="B5284" t="s">
        <v>37</v>
      </c>
      <c r="C5284" s="37">
        <v>118</v>
      </c>
      <c r="D5284" s="38">
        <v>2012</v>
      </c>
    </row>
    <row r="5285" spans="1:4" x14ac:dyDescent="0.25">
      <c r="A5285" t="s">
        <v>9</v>
      </c>
      <c r="B5285" t="s">
        <v>38</v>
      </c>
      <c r="C5285" s="37">
        <v>116</v>
      </c>
      <c r="D5285" s="38">
        <v>2012</v>
      </c>
    </row>
    <row r="5286" spans="1:4" x14ac:dyDescent="0.25">
      <c r="A5286" t="s">
        <v>9</v>
      </c>
      <c r="B5286" t="s">
        <v>39</v>
      </c>
      <c r="C5286" s="37">
        <v>263</v>
      </c>
      <c r="D5286" s="38">
        <v>2012</v>
      </c>
    </row>
    <row r="5287" spans="1:4" x14ac:dyDescent="0.25">
      <c r="A5287" t="s">
        <v>9</v>
      </c>
      <c r="B5287" t="s">
        <v>40</v>
      </c>
      <c r="C5287" s="37">
        <v>736</v>
      </c>
      <c r="D5287" s="38">
        <v>2012</v>
      </c>
    </row>
    <row r="5288" spans="1:4" x14ac:dyDescent="0.25">
      <c r="A5288" t="s">
        <v>9</v>
      </c>
      <c r="B5288" t="s">
        <v>41</v>
      </c>
      <c r="C5288" s="37">
        <v>920</v>
      </c>
      <c r="D5288" s="38">
        <v>2012</v>
      </c>
    </row>
    <row r="5289" spans="1:4" x14ac:dyDescent="0.25">
      <c r="A5289" t="s">
        <v>9</v>
      </c>
      <c r="B5289" t="s">
        <v>42</v>
      </c>
      <c r="C5289" s="37">
        <v>264</v>
      </c>
      <c r="D5289" s="38">
        <v>2012</v>
      </c>
    </row>
    <row r="5290" spans="1:4" x14ac:dyDescent="0.25">
      <c r="A5290" t="s">
        <v>9</v>
      </c>
      <c r="B5290" t="s">
        <v>43</v>
      </c>
      <c r="C5290" s="37">
        <v>1316</v>
      </c>
      <c r="D5290" s="38">
        <v>2012</v>
      </c>
    </row>
    <row r="5291" spans="1:4" x14ac:dyDescent="0.25">
      <c r="A5291" t="s">
        <v>9</v>
      </c>
      <c r="B5291" t="s">
        <v>44</v>
      </c>
      <c r="C5291" s="37">
        <v>335</v>
      </c>
      <c r="D5291" s="38">
        <v>2012</v>
      </c>
    </row>
    <row r="5292" spans="1:4" x14ac:dyDescent="0.25">
      <c r="A5292" t="s">
        <v>9</v>
      </c>
      <c r="B5292" t="s">
        <v>45</v>
      </c>
      <c r="C5292" s="37">
        <v>3174</v>
      </c>
      <c r="D5292" s="38">
        <v>2012</v>
      </c>
    </row>
    <row r="5293" spans="1:4" x14ac:dyDescent="0.25">
      <c r="A5293" t="s">
        <v>9</v>
      </c>
      <c r="B5293" t="s">
        <v>46</v>
      </c>
      <c r="C5293" s="37">
        <v>255</v>
      </c>
      <c r="D5293" s="38">
        <v>2012</v>
      </c>
    </row>
    <row r="5294" spans="1:4" x14ac:dyDescent="0.25">
      <c r="A5294" t="s">
        <v>9</v>
      </c>
      <c r="B5294" t="s">
        <v>47</v>
      </c>
      <c r="C5294" s="37">
        <v>0</v>
      </c>
      <c r="D5294" s="38">
        <v>2012</v>
      </c>
    </row>
    <row r="5295" spans="1:4" x14ac:dyDescent="0.25">
      <c r="A5295" t="s">
        <v>9</v>
      </c>
      <c r="B5295" t="s">
        <v>48</v>
      </c>
      <c r="C5295" s="37">
        <v>384</v>
      </c>
      <c r="D5295" s="38">
        <v>2012</v>
      </c>
    </row>
    <row r="5296" spans="1:4" x14ac:dyDescent="0.25">
      <c r="A5296" t="s">
        <v>9</v>
      </c>
      <c r="B5296" t="s">
        <v>49</v>
      </c>
      <c r="C5296" s="37">
        <v>99</v>
      </c>
      <c r="D5296" s="38">
        <v>2012</v>
      </c>
    </row>
    <row r="5297" spans="1:4" x14ac:dyDescent="0.25">
      <c r="A5297" t="s">
        <v>9</v>
      </c>
      <c r="B5297" t="s">
        <v>50</v>
      </c>
      <c r="C5297" s="37">
        <v>451</v>
      </c>
      <c r="D5297" s="38">
        <v>2012</v>
      </c>
    </row>
    <row r="5298" spans="1:4" x14ac:dyDescent="0.25">
      <c r="A5298" t="s">
        <v>9</v>
      </c>
      <c r="B5298" t="s">
        <v>51</v>
      </c>
      <c r="C5298" s="37">
        <v>1488</v>
      </c>
      <c r="D5298" s="38">
        <v>2012</v>
      </c>
    </row>
    <row r="5299" spans="1:4" x14ac:dyDescent="0.25">
      <c r="A5299" t="s">
        <v>9</v>
      </c>
      <c r="B5299" t="s">
        <v>52</v>
      </c>
      <c r="C5299" s="37">
        <v>330</v>
      </c>
      <c r="D5299" s="38">
        <v>2012</v>
      </c>
    </row>
    <row r="5300" spans="1:4" x14ac:dyDescent="0.25">
      <c r="A5300" t="s">
        <v>9</v>
      </c>
      <c r="B5300" t="s">
        <v>53</v>
      </c>
      <c r="C5300" s="37">
        <v>79</v>
      </c>
      <c r="D5300" s="38">
        <v>2012</v>
      </c>
    </row>
    <row r="5301" spans="1:4" x14ac:dyDescent="0.25">
      <c r="A5301" t="s">
        <v>9</v>
      </c>
      <c r="B5301" t="s">
        <v>54</v>
      </c>
      <c r="C5301" s="37">
        <v>1265</v>
      </c>
      <c r="D5301" s="38">
        <v>2012</v>
      </c>
    </row>
    <row r="5302" spans="1:4" x14ac:dyDescent="0.25">
      <c r="A5302" t="s">
        <v>9</v>
      </c>
      <c r="B5302" t="s">
        <v>55</v>
      </c>
      <c r="C5302" s="37">
        <v>3725</v>
      </c>
      <c r="D5302" s="38">
        <v>2012</v>
      </c>
    </row>
    <row r="5303" spans="1:4" x14ac:dyDescent="0.25">
      <c r="A5303" t="s">
        <v>9</v>
      </c>
      <c r="B5303" t="s">
        <v>56</v>
      </c>
      <c r="C5303" s="37">
        <v>0</v>
      </c>
      <c r="D5303" s="38">
        <v>2012</v>
      </c>
    </row>
    <row r="5304" spans="1:4" x14ac:dyDescent="0.25">
      <c r="A5304" t="s">
        <v>9</v>
      </c>
      <c r="B5304" t="s">
        <v>57</v>
      </c>
      <c r="C5304" s="37">
        <v>206</v>
      </c>
      <c r="D5304" s="38">
        <v>2012</v>
      </c>
    </row>
    <row r="5305" spans="1:4" x14ac:dyDescent="0.25">
      <c r="A5305" t="s">
        <v>9</v>
      </c>
      <c r="B5305" t="s">
        <v>58</v>
      </c>
      <c r="C5305" s="37">
        <v>136</v>
      </c>
      <c r="D5305" s="38">
        <v>2012</v>
      </c>
    </row>
    <row r="5306" spans="1:4" x14ac:dyDescent="0.25">
      <c r="A5306" t="s">
        <v>10</v>
      </c>
      <c r="B5306" t="s">
        <v>8</v>
      </c>
      <c r="C5306" s="37">
        <v>1331</v>
      </c>
      <c r="D5306" s="38">
        <v>2012</v>
      </c>
    </row>
    <row r="5307" spans="1:4" x14ac:dyDescent="0.25">
      <c r="A5307" t="s">
        <v>10</v>
      </c>
      <c r="B5307" t="s">
        <v>9</v>
      </c>
      <c r="C5307" s="37">
        <v>3717</v>
      </c>
      <c r="D5307" s="38">
        <v>2012</v>
      </c>
    </row>
    <row r="5308" spans="1:4" x14ac:dyDescent="0.25">
      <c r="A5308" t="s">
        <v>10</v>
      </c>
      <c r="B5308" t="s">
        <v>10</v>
      </c>
      <c r="C5308" s="37" t="s">
        <v>60</v>
      </c>
      <c r="D5308" s="38">
        <v>2012</v>
      </c>
    </row>
    <row r="5309" spans="1:4" x14ac:dyDescent="0.25">
      <c r="A5309" t="s">
        <v>10</v>
      </c>
      <c r="B5309" t="s">
        <v>11</v>
      </c>
      <c r="C5309" s="37">
        <v>1214</v>
      </c>
      <c r="D5309" s="38">
        <v>2012</v>
      </c>
    </row>
    <row r="5310" spans="1:4" x14ac:dyDescent="0.25">
      <c r="A5310" t="s">
        <v>10</v>
      </c>
      <c r="B5310" t="s">
        <v>12</v>
      </c>
      <c r="C5310" s="37">
        <v>44889</v>
      </c>
      <c r="D5310" s="38">
        <v>2012</v>
      </c>
    </row>
    <row r="5311" spans="1:4" x14ac:dyDescent="0.25">
      <c r="A5311" t="s">
        <v>10</v>
      </c>
      <c r="B5311" t="s">
        <v>13</v>
      </c>
      <c r="C5311" s="37">
        <v>13790</v>
      </c>
      <c r="D5311" s="38">
        <v>2012</v>
      </c>
    </row>
    <row r="5312" spans="1:4" x14ac:dyDescent="0.25">
      <c r="A5312" t="s">
        <v>10</v>
      </c>
      <c r="B5312" t="s">
        <v>14</v>
      </c>
      <c r="C5312" s="37">
        <v>417</v>
      </c>
      <c r="D5312" s="38">
        <v>2012</v>
      </c>
    </row>
    <row r="5313" spans="1:4" x14ac:dyDescent="0.25">
      <c r="A5313" t="s">
        <v>10</v>
      </c>
      <c r="B5313" t="s">
        <v>15</v>
      </c>
      <c r="C5313" s="37">
        <v>246</v>
      </c>
      <c r="D5313" s="38">
        <v>2012</v>
      </c>
    </row>
    <row r="5314" spans="1:4" x14ac:dyDescent="0.25">
      <c r="A5314" t="s">
        <v>10</v>
      </c>
      <c r="B5314" t="s">
        <v>16</v>
      </c>
      <c r="C5314" s="37">
        <v>36</v>
      </c>
      <c r="D5314" s="38">
        <v>2012</v>
      </c>
    </row>
    <row r="5315" spans="1:4" x14ac:dyDescent="0.25">
      <c r="A5315" t="s">
        <v>10</v>
      </c>
      <c r="B5315" t="s">
        <v>17</v>
      </c>
      <c r="C5315" s="37">
        <v>5553</v>
      </c>
      <c r="D5315" s="38">
        <v>2012</v>
      </c>
    </row>
    <row r="5316" spans="1:4" x14ac:dyDescent="0.25">
      <c r="A5316" t="s">
        <v>10</v>
      </c>
      <c r="B5316" t="s">
        <v>18</v>
      </c>
      <c r="C5316" s="37">
        <v>2263</v>
      </c>
      <c r="D5316" s="38">
        <v>2012</v>
      </c>
    </row>
    <row r="5317" spans="1:4" x14ac:dyDescent="0.25">
      <c r="A5317" t="s">
        <v>10</v>
      </c>
      <c r="B5317" t="s">
        <v>19</v>
      </c>
      <c r="C5317" s="37">
        <v>2491</v>
      </c>
      <c r="D5317" s="38">
        <v>2012</v>
      </c>
    </row>
    <row r="5318" spans="1:4" x14ac:dyDescent="0.25">
      <c r="A5318" t="s">
        <v>10</v>
      </c>
      <c r="B5318" t="s">
        <v>20</v>
      </c>
      <c r="C5318" s="37">
        <v>2934</v>
      </c>
      <c r="D5318" s="38">
        <v>2012</v>
      </c>
    </row>
    <row r="5319" spans="1:4" x14ac:dyDescent="0.25">
      <c r="A5319" t="s">
        <v>10</v>
      </c>
      <c r="B5319" t="s">
        <v>21</v>
      </c>
      <c r="C5319" s="37">
        <v>10744</v>
      </c>
      <c r="D5319" s="38">
        <v>2012</v>
      </c>
    </row>
    <row r="5320" spans="1:4" x14ac:dyDescent="0.25">
      <c r="A5320" t="s">
        <v>10</v>
      </c>
      <c r="B5320" t="s">
        <v>22</v>
      </c>
      <c r="C5320" s="37">
        <v>2930</v>
      </c>
      <c r="D5320" s="38">
        <v>2012</v>
      </c>
    </row>
    <row r="5321" spans="1:4" x14ac:dyDescent="0.25">
      <c r="A5321" t="s">
        <v>10</v>
      </c>
      <c r="B5321" t="s">
        <v>23</v>
      </c>
      <c r="C5321" s="37">
        <v>2702</v>
      </c>
      <c r="D5321" s="38">
        <v>2012</v>
      </c>
    </row>
    <row r="5322" spans="1:4" x14ac:dyDescent="0.25">
      <c r="A5322" t="s">
        <v>10</v>
      </c>
      <c r="B5322" t="s">
        <v>24</v>
      </c>
      <c r="C5322" s="37">
        <v>2498</v>
      </c>
      <c r="D5322" s="38">
        <v>2012</v>
      </c>
    </row>
    <row r="5323" spans="1:4" x14ac:dyDescent="0.25">
      <c r="A5323" t="s">
        <v>10</v>
      </c>
      <c r="B5323" t="s">
        <v>25</v>
      </c>
      <c r="C5323" s="37">
        <v>1328</v>
      </c>
      <c r="D5323" s="38">
        <v>2012</v>
      </c>
    </row>
    <row r="5324" spans="1:4" x14ac:dyDescent="0.25">
      <c r="A5324" t="s">
        <v>10</v>
      </c>
      <c r="B5324" t="s">
        <v>26</v>
      </c>
      <c r="C5324" s="37">
        <v>724</v>
      </c>
      <c r="D5324" s="38">
        <v>2012</v>
      </c>
    </row>
    <row r="5325" spans="1:4" x14ac:dyDescent="0.25">
      <c r="A5325" t="s">
        <v>10</v>
      </c>
      <c r="B5325" t="s">
        <v>27</v>
      </c>
      <c r="C5325" s="37">
        <v>616</v>
      </c>
      <c r="D5325" s="38">
        <v>2012</v>
      </c>
    </row>
    <row r="5326" spans="1:4" x14ac:dyDescent="0.25">
      <c r="A5326" t="s">
        <v>10</v>
      </c>
      <c r="B5326" t="s">
        <v>28</v>
      </c>
      <c r="C5326" s="37">
        <v>3007</v>
      </c>
      <c r="D5326" s="38">
        <v>2012</v>
      </c>
    </row>
    <row r="5327" spans="1:4" x14ac:dyDescent="0.25">
      <c r="A5327" t="s">
        <v>10</v>
      </c>
      <c r="B5327" t="s">
        <v>29</v>
      </c>
      <c r="C5327" s="37">
        <v>1961</v>
      </c>
      <c r="D5327" s="38">
        <v>2012</v>
      </c>
    </row>
    <row r="5328" spans="1:4" x14ac:dyDescent="0.25">
      <c r="A5328" t="s">
        <v>10</v>
      </c>
      <c r="B5328" t="s">
        <v>30</v>
      </c>
      <c r="C5328" s="37">
        <v>9598</v>
      </c>
      <c r="D5328" s="38">
        <v>2012</v>
      </c>
    </row>
    <row r="5329" spans="1:4" x14ac:dyDescent="0.25">
      <c r="A5329" t="s">
        <v>10</v>
      </c>
      <c r="B5329" t="s">
        <v>31</v>
      </c>
      <c r="C5329" s="37">
        <v>8570</v>
      </c>
      <c r="D5329" s="38">
        <v>2012</v>
      </c>
    </row>
    <row r="5330" spans="1:4" x14ac:dyDescent="0.25">
      <c r="A5330" t="s">
        <v>10</v>
      </c>
      <c r="B5330" t="s">
        <v>32</v>
      </c>
      <c r="C5330" s="37">
        <v>293</v>
      </c>
      <c r="D5330" s="38">
        <v>2012</v>
      </c>
    </row>
    <row r="5331" spans="1:4" x14ac:dyDescent="0.25">
      <c r="A5331" t="s">
        <v>10</v>
      </c>
      <c r="B5331" t="s">
        <v>33</v>
      </c>
      <c r="C5331" s="37">
        <v>2595</v>
      </c>
      <c r="D5331" s="38">
        <v>2012</v>
      </c>
    </row>
    <row r="5332" spans="1:4" x14ac:dyDescent="0.25">
      <c r="A5332" t="s">
        <v>10</v>
      </c>
      <c r="B5332" t="s">
        <v>34</v>
      </c>
      <c r="C5332" s="37">
        <v>1118</v>
      </c>
      <c r="D5332" s="38">
        <v>2012</v>
      </c>
    </row>
    <row r="5333" spans="1:4" x14ac:dyDescent="0.25">
      <c r="A5333" t="s">
        <v>10</v>
      </c>
      <c r="B5333" t="s">
        <v>35</v>
      </c>
      <c r="C5333" s="37">
        <v>2293</v>
      </c>
      <c r="D5333" s="38">
        <v>2012</v>
      </c>
    </row>
    <row r="5334" spans="1:4" x14ac:dyDescent="0.25">
      <c r="A5334" t="s">
        <v>10</v>
      </c>
      <c r="B5334" t="s">
        <v>36</v>
      </c>
      <c r="C5334" s="37">
        <v>6712</v>
      </c>
      <c r="D5334" s="38">
        <v>2012</v>
      </c>
    </row>
    <row r="5335" spans="1:4" x14ac:dyDescent="0.25">
      <c r="A5335" t="s">
        <v>10</v>
      </c>
      <c r="B5335" t="s">
        <v>37</v>
      </c>
      <c r="C5335" s="37">
        <v>510</v>
      </c>
      <c r="D5335" s="38">
        <v>2012</v>
      </c>
    </row>
    <row r="5336" spans="1:4" x14ac:dyDescent="0.25">
      <c r="A5336" t="s">
        <v>10</v>
      </c>
      <c r="B5336" t="s">
        <v>38</v>
      </c>
      <c r="C5336" s="37">
        <v>2564</v>
      </c>
      <c r="D5336" s="38">
        <v>2012</v>
      </c>
    </row>
    <row r="5337" spans="1:4" x14ac:dyDescent="0.25">
      <c r="A5337" t="s">
        <v>10</v>
      </c>
      <c r="B5337" t="s">
        <v>39</v>
      </c>
      <c r="C5337" s="37">
        <v>6946</v>
      </c>
      <c r="D5337" s="38">
        <v>2012</v>
      </c>
    </row>
    <row r="5338" spans="1:4" x14ac:dyDescent="0.25">
      <c r="A5338" t="s">
        <v>10</v>
      </c>
      <c r="B5338" t="s">
        <v>40</v>
      </c>
      <c r="C5338" s="37">
        <v>7402</v>
      </c>
      <c r="D5338" s="38">
        <v>2012</v>
      </c>
    </row>
    <row r="5339" spans="1:4" x14ac:dyDescent="0.25">
      <c r="A5339" t="s">
        <v>10</v>
      </c>
      <c r="B5339" t="s">
        <v>41</v>
      </c>
      <c r="C5339" s="37">
        <v>2721</v>
      </c>
      <c r="D5339" s="38">
        <v>2012</v>
      </c>
    </row>
    <row r="5340" spans="1:4" x14ac:dyDescent="0.25">
      <c r="A5340" t="s">
        <v>10</v>
      </c>
      <c r="B5340" t="s">
        <v>42</v>
      </c>
      <c r="C5340" s="37">
        <v>877</v>
      </c>
      <c r="D5340" s="38">
        <v>2012</v>
      </c>
    </row>
    <row r="5341" spans="1:4" x14ac:dyDescent="0.25">
      <c r="A5341" t="s">
        <v>10</v>
      </c>
      <c r="B5341" t="s">
        <v>43</v>
      </c>
      <c r="C5341" s="37">
        <v>7906</v>
      </c>
      <c r="D5341" s="38">
        <v>2012</v>
      </c>
    </row>
    <row r="5342" spans="1:4" x14ac:dyDescent="0.25">
      <c r="A5342" t="s">
        <v>10</v>
      </c>
      <c r="B5342" t="s">
        <v>44</v>
      </c>
      <c r="C5342" s="37">
        <v>1626</v>
      </c>
      <c r="D5342" s="38">
        <v>2012</v>
      </c>
    </row>
    <row r="5343" spans="1:4" x14ac:dyDescent="0.25">
      <c r="A5343" t="s">
        <v>10</v>
      </c>
      <c r="B5343" t="s">
        <v>45</v>
      </c>
      <c r="C5343" s="37">
        <v>8587</v>
      </c>
      <c r="D5343" s="38">
        <v>2012</v>
      </c>
    </row>
    <row r="5344" spans="1:4" x14ac:dyDescent="0.25">
      <c r="A5344" t="s">
        <v>10</v>
      </c>
      <c r="B5344" t="s">
        <v>46</v>
      </c>
      <c r="C5344" s="37">
        <v>4280</v>
      </c>
      <c r="D5344" s="38">
        <v>2012</v>
      </c>
    </row>
    <row r="5345" spans="1:4" x14ac:dyDescent="0.25">
      <c r="A5345" t="s">
        <v>10</v>
      </c>
      <c r="B5345" t="s">
        <v>47</v>
      </c>
      <c r="C5345" s="37">
        <v>614</v>
      </c>
      <c r="D5345" s="38">
        <v>2012</v>
      </c>
    </row>
    <row r="5346" spans="1:4" x14ac:dyDescent="0.25">
      <c r="A5346" t="s">
        <v>10</v>
      </c>
      <c r="B5346" t="s">
        <v>48</v>
      </c>
      <c r="C5346" s="37">
        <v>1070</v>
      </c>
      <c r="D5346" s="38">
        <v>2012</v>
      </c>
    </row>
    <row r="5347" spans="1:4" x14ac:dyDescent="0.25">
      <c r="A5347" t="s">
        <v>10</v>
      </c>
      <c r="B5347" t="s">
        <v>49</v>
      </c>
      <c r="C5347" s="37">
        <v>1472</v>
      </c>
      <c r="D5347" s="38">
        <v>2012</v>
      </c>
    </row>
    <row r="5348" spans="1:4" x14ac:dyDescent="0.25">
      <c r="A5348" t="s">
        <v>10</v>
      </c>
      <c r="B5348" t="s">
        <v>50</v>
      </c>
      <c r="C5348" s="37">
        <v>5075</v>
      </c>
      <c r="D5348" s="38">
        <v>2012</v>
      </c>
    </row>
    <row r="5349" spans="1:4" x14ac:dyDescent="0.25">
      <c r="A5349" t="s">
        <v>10</v>
      </c>
      <c r="B5349" t="s">
        <v>51</v>
      </c>
      <c r="C5349" s="37">
        <v>14788</v>
      </c>
      <c r="D5349" s="38">
        <v>2012</v>
      </c>
    </row>
    <row r="5350" spans="1:4" x14ac:dyDescent="0.25">
      <c r="A5350" t="s">
        <v>10</v>
      </c>
      <c r="B5350" t="s">
        <v>52</v>
      </c>
      <c r="C5350" s="37">
        <v>5916</v>
      </c>
      <c r="D5350" s="38">
        <v>2012</v>
      </c>
    </row>
    <row r="5351" spans="1:4" x14ac:dyDescent="0.25">
      <c r="A5351" t="s">
        <v>10</v>
      </c>
      <c r="B5351" t="s">
        <v>53</v>
      </c>
      <c r="C5351" s="37">
        <v>207</v>
      </c>
      <c r="D5351" s="38">
        <v>2012</v>
      </c>
    </row>
    <row r="5352" spans="1:4" x14ac:dyDescent="0.25">
      <c r="A5352" t="s">
        <v>10</v>
      </c>
      <c r="B5352" t="s">
        <v>54</v>
      </c>
      <c r="C5352" s="37">
        <v>2763</v>
      </c>
      <c r="D5352" s="38">
        <v>2012</v>
      </c>
    </row>
    <row r="5353" spans="1:4" x14ac:dyDescent="0.25">
      <c r="A5353" t="s">
        <v>10</v>
      </c>
      <c r="B5353" t="s">
        <v>55</v>
      </c>
      <c r="C5353" s="37">
        <v>13247</v>
      </c>
      <c r="D5353" s="38">
        <v>2012</v>
      </c>
    </row>
    <row r="5354" spans="1:4" x14ac:dyDescent="0.25">
      <c r="A5354" t="s">
        <v>10</v>
      </c>
      <c r="B5354" t="s">
        <v>56</v>
      </c>
      <c r="C5354" s="37">
        <v>765</v>
      </c>
      <c r="D5354" s="38">
        <v>2012</v>
      </c>
    </row>
    <row r="5355" spans="1:4" x14ac:dyDescent="0.25">
      <c r="A5355" t="s">
        <v>10</v>
      </c>
      <c r="B5355" t="s">
        <v>57</v>
      </c>
      <c r="C5355" s="37">
        <v>3765</v>
      </c>
      <c r="D5355" s="38">
        <v>2012</v>
      </c>
    </row>
    <row r="5356" spans="1:4" x14ac:dyDescent="0.25">
      <c r="A5356" t="s">
        <v>10</v>
      </c>
      <c r="B5356" t="s">
        <v>58</v>
      </c>
      <c r="C5356" s="37">
        <v>2786</v>
      </c>
      <c r="D5356" s="38">
        <v>2012</v>
      </c>
    </row>
    <row r="5357" spans="1:4" x14ac:dyDescent="0.25">
      <c r="A5357" t="s">
        <v>11</v>
      </c>
      <c r="B5357" t="s">
        <v>8</v>
      </c>
      <c r="C5357" s="37">
        <v>374</v>
      </c>
      <c r="D5357" s="38">
        <v>2012</v>
      </c>
    </row>
    <row r="5358" spans="1:4" x14ac:dyDescent="0.25">
      <c r="A5358" t="s">
        <v>11</v>
      </c>
      <c r="B5358" t="s">
        <v>9</v>
      </c>
      <c r="C5358" s="37">
        <v>855</v>
      </c>
      <c r="D5358" s="38">
        <v>2012</v>
      </c>
    </row>
    <row r="5359" spans="1:4" x14ac:dyDescent="0.25">
      <c r="A5359" t="s">
        <v>11</v>
      </c>
      <c r="B5359" t="s">
        <v>10</v>
      </c>
      <c r="C5359" s="37">
        <v>1677</v>
      </c>
      <c r="D5359" s="38">
        <v>2012</v>
      </c>
    </row>
    <row r="5360" spans="1:4" x14ac:dyDescent="0.25">
      <c r="A5360" t="s">
        <v>11</v>
      </c>
      <c r="B5360" t="s">
        <v>11</v>
      </c>
      <c r="C5360" s="37" t="s">
        <v>60</v>
      </c>
      <c r="D5360" s="38">
        <v>2012</v>
      </c>
    </row>
    <row r="5361" spans="1:4" x14ac:dyDescent="0.25">
      <c r="A5361" t="s">
        <v>11</v>
      </c>
      <c r="B5361" t="s">
        <v>12</v>
      </c>
      <c r="C5361" s="37">
        <v>3525</v>
      </c>
      <c r="D5361" s="38">
        <v>2012</v>
      </c>
    </row>
    <row r="5362" spans="1:4" x14ac:dyDescent="0.25">
      <c r="A5362" t="s">
        <v>11</v>
      </c>
      <c r="B5362" t="s">
        <v>13</v>
      </c>
      <c r="C5362" s="37">
        <v>603</v>
      </c>
      <c r="D5362" s="38">
        <v>2012</v>
      </c>
    </row>
    <row r="5363" spans="1:4" x14ac:dyDescent="0.25">
      <c r="A5363" t="s">
        <v>11</v>
      </c>
      <c r="B5363" t="s">
        <v>14</v>
      </c>
      <c r="C5363" s="37">
        <v>185</v>
      </c>
      <c r="D5363" s="38">
        <v>2012</v>
      </c>
    </row>
    <row r="5364" spans="1:4" x14ac:dyDescent="0.25">
      <c r="A5364" t="s">
        <v>11</v>
      </c>
      <c r="B5364" t="s">
        <v>15</v>
      </c>
      <c r="C5364" s="37">
        <v>0</v>
      </c>
      <c r="D5364" s="38">
        <v>2012</v>
      </c>
    </row>
    <row r="5365" spans="1:4" x14ac:dyDescent="0.25">
      <c r="A5365" t="s">
        <v>11</v>
      </c>
      <c r="B5365" t="s">
        <v>16</v>
      </c>
      <c r="C5365" s="37">
        <v>205</v>
      </c>
      <c r="D5365" s="38">
        <v>2012</v>
      </c>
    </row>
    <row r="5366" spans="1:4" x14ac:dyDescent="0.25">
      <c r="A5366" t="s">
        <v>11</v>
      </c>
      <c r="B5366" t="s">
        <v>17</v>
      </c>
      <c r="C5366" s="37">
        <v>2682</v>
      </c>
      <c r="D5366" s="38">
        <v>2012</v>
      </c>
    </row>
    <row r="5367" spans="1:4" x14ac:dyDescent="0.25">
      <c r="A5367" t="s">
        <v>11</v>
      </c>
      <c r="B5367" t="s">
        <v>18</v>
      </c>
      <c r="C5367" s="37">
        <v>1525</v>
      </c>
      <c r="D5367" s="38">
        <v>2012</v>
      </c>
    </row>
    <row r="5368" spans="1:4" x14ac:dyDescent="0.25">
      <c r="A5368" t="s">
        <v>11</v>
      </c>
      <c r="B5368" t="s">
        <v>19</v>
      </c>
      <c r="C5368" s="37">
        <v>0</v>
      </c>
      <c r="D5368" s="38">
        <v>2012</v>
      </c>
    </row>
    <row r="5369" spans="1:4" x14ac:dyDescent="0.25">
      <c r="A5369" t="s">
        <v>11</v>
      </c>
      <c r="B5369" t="s">
        <v>20</v>
      </c>
      <c r="C5369" s="37">
        <v>0</v>
      </c>
      <c r="D5369" s="38">
        <v>2012</v>
      </c>
    </row>
    <row r="5370" spans="1:4" x14ac:dyDescent="0.25">
      <c r="A5370" t="s">
        <v>11</v>
      </c>
      <c r="B5370" t="s">
        <v>21</v>
      </c>
      <c r="C5370" s="37">
        <v>3576</v>
      </c>
      <c r="D5370" s="38">
        <v>2012</v>
      </c>
    </row>
    <row r="5371" spans="1:4" x14ac:dyDescent="0.25">
      <c r="A5371" t="s">
        <v>11</v>
      </c>
      <c r="B5371" t="s">
        <v>22</v>
      </c>
      <c r="C5371" s="37">
        <v>1172</v>
      </c>
      <c r="D5371" s="38">
        <v>2012</v>
      </c>
    </row>
    <row r="5372" spans="1:4" x14ac:dyDescent="0.25">
      <c r="A5372" t="s">
        <v>11</v>
      </c>
      <c r="B5372" t="s">
        <v>23</v>
      </c>
      <c r="C5372" s="37">
        <v>409</v>
      </c>
      <c r="D5372" s="38">
        <v>2012</v>
      </c>
    </row>
    <row r="5373" spans="1:4" x14ac:dyDescent="0.25">
      <c r="A5373" t="s">
        <v>11</v>
      </c>
      <c r="B5373" t="s">
        <v>24</v>
      </c>
      <c r="C5373" s="37">
        <v>1033</v>
      </c>
      <c r="D5373" s="38">
        <v>2012</v>
      </c>
    </row>
    <row r="5374" spans="1:4" x14ac:dyDescent="0.25">
      <c r="A5374" t="s">
        <v>11</v>
      </c>
      <c r="B5374" t="s">
        <v>25</v>
      </c>
      <c r="C5374" s="37">
        <v>1310</v>
      </c>
      <c r="D5374" s="38">
        <v>2012</v>
      </c>
    </row>
    <row r="5375" spans="1:4" x14ac:dyDescent="0.25">
      <c r="A5375" t="s">
        <v>11</v>
      </c>
      <c r="B5375" t="s">
        <v>26</v>
      </c>
      <c r="C5375" s="37">
        <v>3953</v>
      </c>
      <c r="D5375" s="38">
        <v>2012</v>
      </c>
    </row>
    <row r="5376" spans="1:4" x14ac:dyDescent="0.25">
      <c r="A5376" t="s">
        <v>11</v>
      </c>
      <c r="B5376" t="s">
        <v>27</v>
      </c>
      <c r="C5376" s="37">
        <v>17</v>
      </c>
      <c r="D5376" s="38">
        <v>2012</v>
      </c>
    </row>
    <row r="5377" spans="1:4" x14ac:dyDescent="0.25">
      <c r="A5377" t="s">
        <v>11</v>
      </c>
      <c r="B5377" t="s">
        <v>28</v>
      </c>
      <c r="C5377" s="37">
        <v>169</v>
      </c>
      <c r="D5377" s="38">
        <v>2012</v>
      </c>
    </row>
    <row r="5378" spans="1:4" x14ac:dyDescent="0.25">
      <c r="A5378" t="s">
        <v>11</v>
      </c>
      <c r="B5378" t="s">
        <v>29</v>
      </c>
      <c r="C5378" s="37">
        <v>254</v>
      </c>
      <c r="D5378" s="38">
        <v>2012</v>
      </c>
    </row>
    <row r="5379" spans="1:4" x14ac:dyDescent="0.25">
      <c r="A5379" t="s">
        <v>11</v>
      </c>
      <c r="B5379" t="s">
        <v>30</v>
      </c>
      <c r="C5379" s="37">
        <v>1283</v>
      </c>
      <c r="D5379" s="38">
        <v>2012</v>
      </c>
    </row>
    <row r="5380" spans="1:4" x14ac:dyDescent="0.25">
      <c r="A5380" t="s">
        <v>11</v>
      </c>
      <c r="B5380" t="s">
        <v>31</v>
      </c>
      <c r="C5380" s="37">
        <v>295</v>
      </c>
      <c r="D5380" s="38">
        <v>2012</v>
      </c>
    </row>
    <row r="5381" spans="1:4" x14ac:dyDescent="0.25">
      <c r="A5381" t="s">
        <v>11</v>
      </c>
      <c r="B5381" t="s">
        <v>32</v>
      </c>
      <c r="C5381" s="37">
        <v>3689</v>
      </c>
      <c r="D5381" s="38">
        <v>2012</v>
      </c>
    </row>
    <row r="5382" spans="1:4" x14ac:dyDescent="0.25">
      <c r="A5382" t="s">
        <v>11</v>
      </c>
      <c r="B5382" t="s">
        <v>33</v>
      </c>
      <c r="C5382" s="37">
        <v>9105</v>
      </c>
      <c r="D5382" s="38">
        <v>2012</v>
      </c>
    </row>
    <row r="5383" spans="1:4" x14ac:dyDescent="0.25">
      <c r="A5383" t="s">
        <v>11</v>
      </c>
      <c r="B5383" t="s">
        <v>34</v>
      </c>
      <c r="C5383" s="37">
        <v>258</v>
      </c>
      <c r="D5383" s="38">
        <v>2012</v>
      </c>
    </row>
    <row r="5384" spans="1:4" x14ac:dyDescent="0.25">
      <c r="A5384" t="s">
        <v>11</v>
      </c>
      <c r="B5384" t="s">
        <v>35</v>
      </c>
      <c r="C5384" s="37">
        <v>166</v>
      </c>
      <c r="D5384" s="38">
        <v>2012</v>
      </c>
    </row>
    <row r="5385" spans="1:4" x14ac:dyDescent="0.25">
      <c r="A5385" t="s">
        <v>11</v>
      </c>
      <c r="B5385" t="s">
        <v>36</v>
      </c>
      <c r="C5385" s="37">
        <v>121</v>
      </c>
      <c r="D5385" s="38">
        <v>2012</v>
      </c>
    </row>
    <row r="5386" spans="1:4" x14ac:dyDescent="0.25">
      <c r="A5386" t="s">
        <v>11</v>
      </c>
      <c r="B5386" t="s">
        <v>37</v>
      </c>
      <c r="C5386" s="37">
        <v>0</v>
      </c>
      <c r="D5386" s="38">
        <v>2012</v>
      </c>
    </row>
    <row r="5387" spans="1:4" x14ac:dyDescent="0.25">
      <c r="A5387" t="s">
        <v>11</v>
      </c>
      <c r="B5387" t="s">
        <v>38</v>
      </c>
      <c r="C5387" s="37">
        <v>157</v>
      </c>
      <c r="D5387" s="38">
        <v>2012</v>
      </c>
    </row>
    <row r="5388" spans="1:4" x14ac:dyDescent="0.25">
      <c r="A5388" t="s">
        <v>11</v>
      </c>
      <c r="B5388" t="s">
        <v>39</v>
      </c>
      <c r="C5388" s="37">
        <v>547</v>
      </c>
      <c r="D5388" s="38">
        <v>2012</v>
      </c>
    </row>
    <row r="5389" spans="1:4" x14ac:dyDescent="0.25">
      <c r="A5389" t="s">
        <v>11</v>
      </c>
      <c r="B5389" t="s">
        <v>40</v>
      </c>
      <c r="C5389" s="37">
        <v>2262</v>
      </c>
      <c r="D5389" s="38">
        <v>2012</v>
      </c>
    </row>
    <row r="5390" spans="1:4" x14ac:dyDescent="0.25">
      <c r="A5390" t="s">
        <v>11</v>
      </c>
      <c r="B5390" t="s">
        <v>41</v>
      </c>
      <c r="C5390" s="37">
        <v>3057</v>
      </c>
      <c r="D5390" s="38">
        <v>2012</v>
      </c>
    </row>
    <row r="5391" spans="1:4" x14ac:dyDescent="0.25">
      <c r="A5391" t="s">
        <v>11</v>
      </c>
      <c r="B5391" t="s">
        <v>42</v>
      </c>
      <c r="C5391" s="37">
        <v>0</v>
      </c>
      <c r="D5391" s="38">
        <v>2012</v>
      </c>
    </row>
    <row r="5392" spans="1:4" x14ac:dyDescent="0.25">
      <c r="A5392" t="s">
        <v>11</v>
      </c>
      <c r="B5392" t="s">
        <v>43</v>
      </c>
      <c r="C5392" s="37">
        <v>1135</v>
      </c>
      <c r="D5392" s="38">
        <v>2012</v>
      </c>
    </row>
    <row r="5393" spans="1:4" x14ac:dyDescent="0.25">
      <c r="A5393" t="s">
        <v>11</v>
      </c>
      <c r="B5393" t="s">
        <v>44</v>
      </c>
      <c r="C5393" s="37">
        <v>9938</v>
      </c>
      <c r="D5393" s="38">
        <v>2012</v>
      </c>
    </row>
    <row r="5394" spans="1:4" x14ac:dyDescent="0.25">
      <c r="A5394" t="s">
        <v>11</v>
      </c>
      <c r="B5394" t="s">
        <v>45</v>
      </c>
      <c r="C5394" s="37">
        <v>193</v>
      </c>
      <c r="D5394" s="38">
        <v>2012</v>
      </c>
    </row>
    <row r="5395" spans="1:4" x14ac:dyDescent="0.25">
      <c r="A5395" t="s">
        <v>11</v>
      </c>
      <c r="B5395" t="s">
        <v>46</v>
      </c>
      <c r="C5395" s="37">
        <v>516</v>
      </c>
      <c r="D5395" s="38">
        <v>2012</v>
      </c>
    </row>
    <row r="5396" spans="1:4" x14ac:dyDescent="0.25">
      <c r="A5396" t="s">
        <v>11</v>
      </c>
      <c r="B5396" t="s">
        <v>47</v>
      </c>
      <c r="C5396" s="37">
        <v>59</v>
      </c>
      <c r="D5396" s="38">
        <v>2012</v>
      </c>
    </row>
    <row r="5397" spans="1:4" x14ac:dyDescent="0.25">
      <c r="A5397" t="s">
        <v>11</v>
      </c>
      <c r="B5397" t="s">
        <v>48</v>
      </c>
      <c r="C5397" s="37">
        <v>52</v>
      </c>
      <c r="D5397" s="38">
        <v>2012</v>
      </c>
    </row>
    <row r="5398" spans="1:4" x14ac:dyDescent="0.25">
      <c r="A5398" t="s">
        <v>11</v>
      </c>
      <c r="B5398" t="s">
        <v>49</v>
      </c>
      <c r="C5398" s="37">
        <v>673</v>
      </c>
      <c r="D5398" s="38">
        <v>2012</v>
      </c>
    </row>
    <row r="5399" spans="1:4" x14ac:dyDescent="0.25">
      <c r="A5399" t="s">
        <v>11</v>
      </c>
      <c r="B5399" t="s">
        <v>50</v>
      </c>
      <c r="C5399" s="37">
        <v>4195</v>
      </c>
      <c r="D5399" s="38">
        <v>2012</v>
      </c>
    </row>
    <row r="5400" spans="1:4" x14ac:dyDescent="0.25">
      <c r="A5400" t="s">
        <v>11</v>
      </c>
      <c r="B5400" t="s">
        <v>51</v>
      </c>
      <c r="C5400" s="37">
        <v>11767</v>
      </c>
      <c r="D5400" s="38">
        <v>2012</v>
      </c>
    </row>
    <row r="5401" spans="1:4" x14ac:dyDescent="0.25">
      <c r="A5401" t="s">
        <v>11</v>
      </c>
      <c r="B5401" t="s">
        <v>52</v>
      </c>
      <c r="C5401" s="37">
        <v>269</v>
      </c>
      <c r="D5401" s="38">
        <v>2012</v>
      </c>
    </row>
    <row r="5402" spans="1:4" x14ac:dyDescent="0.25">
      <c r="A5402" t="s">
        <v>11</v>
      </c>
      <c r="B5402" t="s">
        <v>53</v>
      </c>
      <c r="C5402" s="37">
        <v>0</v>
      </c>
      <c r="D5402" s="38">
        <v>2012</v>
      </c>
    </row>
    <row r="5403" spans="1:4" x14ac:dyDescent="0.25">
      <c r="A5403" t="s">
        <v>11</v>
      </c>
      <c r="B5403" t="s">
        <v>54</v>
      </c>
      <c r="C5403" s="37">
        <v>1159</v>
      </c>
      <c r="D5403" s="38">
        <v>2012</v>
      </c>
    </row>
    <row r="5404" spans="1:4" x14ac:dyDescent="0.25">
      <c r="A5404" t="s">
        <v>11</v>
      </c>
      <c r="B5404" t="s">
        <v>55</v>
      </c>
      <c r="C5404" s="37">
        <v>251</v>
      </c>
      <c r="D5404" s="38">
        <v>2012</v>
      </c>
    </row>
    <row r="5405" spans="1:4" x14ac:dyDescent="0.25">
      <c r="A5405" t="s">
        <v>11</v>
      </c>
      <c r="B5405" t="s">
        <v>56</v>
      </c>
      <c r="C5405" s="37">
        <v>84</v>
      </c>
      <c r="D5405" s="38">
        <v>2012</v>
      </c>
    </row>
    <row r="5406" spans="1:4" x14ac:dyDescent="0.25">
      <c r="A5406" t="s">
        <v>11</v>
      </c>
      <c r="B5406" t="s">
        <v>57</v>
      </c>
      <c r="C5406" s="37">
        <v>695</v>
      </c>
      <c r="D5406" s="38">
        <v>2012</v>
      </c>
    </row>
    <row r="5407" spans="1:4" x14ac:dyDescent="0.25">
      <c r="A5407" t="s">
        <v>11</v>
      </c>
      <c r="B5407" t="s">
        <v>58</v>
      </c>
      <c r="C5407" s="37">
        <v>1498</v>
      </c>
      <c r="D5407" s="38">
        <v>2012</v>
      </c>
    </row>
    <row r="5408" spans="1:4" x14ac:dyDescent="0.25">
      <c r="A5408" t="s">
        <v>12</v>
      </c>
      <c r="B5408" t="s">
        <v>8</v>
      </c>
      <c r="C5408" s="37">
        <v>2509</v>
      </c>
      <c r="D5408" s="38">
        <v>2012</v>
      </c>
    </row>
    <row r="5409" spans="1:4" x14ac:dyDescent="0.25">
      <c r="A5409" t="s">
        <v>12</v>
      </c>
      <c r="B5409" t="s">
        <v>9</v>
      </c>
      <c r="C5409" s="37">
        <v>6995</v>
      </c>
      <c r="D5409" s="38">
        <v>2012</v>
      </c>
    </row>
    <row r="5410" spans="1:4" x14ac:dyDescent="0.25">
      <c r="A5410" t="s">
        <v>12</v>
      </c>
      <c r="B5410" t="s">
        <v>10</v>
      </c>
      <c r="C5410" s="37">
        <v>38916</v>
      </c>
      <c r="D5410" s="38">
        <v>2012</v>
      </c>
    </row>
    <row r="5411" spans="1:4" x14ac:dyDescent="0.25">
      <c r="A5411" t="s">
        <v>12</v>
      </c>
      <c r="B5411" t="s">
        <v>11</v>
      </c>
      <c r="C5411" s="37">
        <v>3472</v>
      </c>
      <c r="D5411" s="38">
        <v>2012</v>
      </c>
    </row>
    <row r="5412" spans="1:4" x14ac:dyDescent="0.25">
      <c r="A5412" t="s">
        <v>12</v>
      </c>
      <c r="B5412" t="s">
        <v>12</v>
      </c>
      <c r="C5412" s="37" t="s">
        <v>60</v>
      </c>
      <c r="D5412" s="38">
        <v>2012</v>
      </c>
    </row>
    <row r="5413" spans="1:4" x14ac:dyDescent="0.25">
      <c r="A5413" t="s">
        <v>12</v>
      </c>
      <c r="B5413" t="s">
        <v>13</v>
      </c>
      <c r="C5413" s="37">
        <v>15150</v>
      </c>
      <c r="D5413" s="38">
        <v>2012</v>
      </c>
    </row>
    <row r="5414" spans="1:4" x14ac:dyDescent="0.25">
      <c r="A5414" t="s">
        <v>12</v>
      </c>
      <c r="B5414" t="s">
        <v>14</v>
      </c>
      <c r="C5414" s="37">
        <v>6764</v>
      </c>
      <c r="D5414" s="38">
        <v>2012</v>
      </c>
    </row>
    <row r="5415" spans="1:4" x14ac:dyDescent="0.25">
      <c r="A5415" t="s">
        <v>12</v>
      </c>
      <c r="B5415" t="s">
        <v>15</v>
      </c>
      <c r="C5415" s="37">
        <v>474</v>
      </c>
      <c r="D5415" s="38">
        <v>2012</v>
      </c>
    </row>
    <row r="5416" spans="1:4" x14ac:dyDescent="0.25">
      <c r="A5416" t="s">
        <v>12</v>
      </c>
      <c r="B5416" t="s">
        <v>16</v>
      </c>
      <c r="C5416" s="37">
        <v>3199</v>
      </c>
      <c r="D5416" s="38">
        <v>2012</v>
      </c>
    </row>
    <row r="5417" spans="1:4" x14ac:dyDescent="0.25">
      <c r="A5417" t="s">
        <v>12</v>
      </c>
      <c r="B5417" t="s">
        <v>17</v>
      </c>
      <c r="C5417" s="37">
        <v>21004</v>
      </c>
      <c r="D5417" s="38">
        <v>2012</v>
      </c>
    </row>
    <row r="5418" spans="1:4" x14ac:dyDescent="0.25">
      <c r="A5418" t="s">
        <v>12</v>
      </c>
      <c r="B5418" t="s">
        <v>18</v>
      </c>
      <c r="C5418" s="37">
        <v>10790</v>
      </c>
      <c r="D5418" s="38">
        <v>2012</v>
      </c>
    </row>
    <row r="5419" spans="1:4" x14ac:dyDescent="0.25">
      <c r="A5419" t="s">
        <v>12</v>
      </c>
      <c r="B5419" t="s">
        <v>19</v>
      </c>
      <c r="C5419" s="37">
        <v>11906</v>
      </c>
      <c r="D5419" s="38">
        <v>2012</v>
      </c>
    </row>
    <row r="5420" spans="1:4" x14ac:dyDescent="0.25">
      <c r="A5420" t="s">
        <v>12</v>
      </c>
      <c r="B5420" t="s">
        <v>20</v>
      </c>
      <c r="C5420" s="37">
        <v>5331</v>
      </c>
      <c r="D5420" s="38">
        <v>2012</v>
      </c>
    </row>
    <row r="5421" spans="1:4" x14ac:dyDescent="0.25">
      <c r="A5421" t="s">
        <v>12</v>
      </c>
      <c r="B5421" t="s">
        <v>21</v>
      </c>
      <c r="C5421" s="37">
        <v>21251</v>
      </c>
      <c r="D5421" s="38">
        <v>2012</v>
      </c>
    </row>
    <row r="5422" spans="1:4" x14ac:dyDescent="0.25">
      <c r="A5422" t="s">
        <v>12</v>
      </c>
      <c r="B5422" t="s">
        <v>22</v>
      </c>
      <c r="C5422" s="37">
        <v>5891</v>
      </c>
      <c r="D5422" s="38">
        <v>2012</v>
      </c>
    </row>
    <row r="5423" spans="1:4" x14ac:dyDescent="0.25">
      <c r="A5423" t="s">
        <v>12</v>
      </c>
      <c r="B5423" t="s">
        <v>23</v>
      </c>
      <c r="C5423" s="37">
        <v>2284</v>
      </c>
      <c r="D5423" s="38">
        <v>2012</v>
      </c>
    </row>
    <row r="5424" spans="1:4" x14ac:dyDescent="0.25">
      <c r="A5424" t="s">
        <v>12</v>
      </c>
      <c r="B5424" t="s">
        <v>24</v>
      </c>
      <c r="C5424" s="37">
        <v>2790</v>
      </c>
      <c r="D5424" s="38">
        <v>2012</v>
      </c>
    </row>
    <row r="5425" spans="1:4" x14ac:dyDescent="0.25">
      <c r="A5425" t="s">
        <v>12</v>
      </c>
      <c r="B5425" t="s">
        <v>25</v>
      </c>
      <c r="C5425" s="37">
        <v>3763</v>
      </c>
      <c r="D5425" s="38">
        <v>2012</v>
      </c>
    </row>
    <row r="5426" spans="1:4" x14ac:dyDescent="0.25">
      <c r="A5426" t="s">
        <v>12</v>
      </c>
      <c r="B5426" t="s">
        <v>26</v>
      </c>
      <c r="C5426" s="37">
        <v>5180</v>
      </c>
      <c r="D5426" s="38">
        <v>2012</v>
      </c>
    </row>
    <row r="5427" spans="1:4" x14ac:dyDescent="0.25">
      <c r="A5427" t="s">
        <v>12</v>
      </c>
      <c r="B5427" t="s">
        <v>27</v>
      </c>
      <c r="C5427" s="37">
        <v>1256</v>
      </c>
      <c r="D5427" s="38">
        <v>2012</v>
      </c>
    </row>
    <row r="5428" spans="1:4" x14ac:dyDescent="0.25">
      <c r="A5428" t="s">
        <v>12</v>
      </c>
      <c r="B5428" t="s">
        <v>28</v>
      </c>
      <c r="C5428" s="37">
        <v>7902</v>
      </c>
      <c r="D5428" s="38">
        <v>2012</v>
      </c>
    </row>
    <row r="5429" spans="1:4" x14ac:dyDescent="0.25">
      <c r="A5429" t="s">
        <v>12</v>
      </c>
      <c r="B5429" t="s">
        <v>29</v>
      </c>
      <c r="C5429" s="37">
        <v>14356</v>
      </c>
      <c r="D5429" s="38">
        <v>2012</v>
      </c>
    </row>
    <row r="5430" spans="1:4" x14ac:dyDescent="0.25">
      <c r="A5430" t="s">
        <v>12</v>
      </c>
      <c r="B5430" t="s">
        <v>30</v>
      </c>
      <c r="C5430" s="37">
        <v>8921</v>
      </c>
      <c r="D5430" s="38">
        <v>2012</v>
      </c>
    </row>
    <row r="5431" spans="1:4" x14ac:dyDescent="0.25">
      <c r="A5431" t="s">
        <v>12</v>
      </c>
      <c r="B5431" t="s">
        <v>31</v>
      </c>
      <c r="C5431" s="37">
        <v>8539</v>
      </c>
      <c r="D5431" s="38">
        <v>2012</v>
      </c>
    </row>
    <row r="5432" spans="1:4" x14ac:dyDescent="0.25">
      <c r="A5432" t="s">
        <v>12</v>
      </c>
      <c r="B5432" t="s">
        <v>32</v>
      </c>
      <c r="C5432" s="37">
        <v>2556</v>
      </c>
      <c r="D5432" s="38">
        <v>2012</v>
      </c>
    </row>
    <row r="5433" spans="1:4" x14ac:dyDescent="0.25">
      <c r="A5433" t="s">
        <v>12</v>
      </c>
      <c r="B5433" t="s">
        <v>33</v>
      </c>
      <c r="C5433" s="37">
        <v>6729</v>
      </c>
      <c r="D5433" s="38">
        <v>2012</v>
      </c>
    </row>
    <row r="5434" spans="1:4" x14ac:dyDescent="0.25">
      <c r="A5434" t="s">
        <v>12</v>
      </c>
      <c r="B5434" t="s">
        <v>34</v>
      </c>
      <c r="C5434" s="37">
        <v>3060</v>
      </c>
      <c r="D5434" s="38">
        <v>2012</v>
      </c>
    </row>
    <row r="5435" spans="1:4" x14ac:dyDescent="0.25">
      <c r="A5435" t="s">
        <v>12</v>
      </c>
      <c r="B5435" t="s">
        <v>35</v>
      </c>
      <c r="C5435" s="37">
        <v>3302</v>
      </c>
      <c r="D5435" s="38">
        <v>2012</v>
      </c>
    </row>
    <row r="5436" spans="1:4" x14ac:dyDescent="0.25">
      <c r="A5436" t="s">
        <v>12</v>
      </c>
      <c r="B5436" t="s">
        <v>36</v>
      </c>
      <c r="C5436" s="37">
        <v>27968</v>
      </c>
      <c r="D5436" s="38">
        <v>2012</v>
      </c>
    </row>
    <row r="5437" spans="1:4" x14ac:dyDescent="0.25">
      <c r="A5437" t="s">
        <v>12</v>
      </c>
      <c r="B5437" t="s">
        <v>37</v>
      </c>
      <c r="C5437" s="37">
        <v>1327</v>
      </c>
      <c r="D5437" s="38">
        <v>2012</v>
      </c>
    </row>
    <row r="5438" spans="1:4" x14ac:dyDescent="0.25">
      <c r="A5438" t="s">
        <v>12</v>
      </c>
      <c r="B5438" t="s">
        <v>38</v>
      </c>
      <c r="C5438" s="37">
        <v>12057</v>
      </c>
      <c r="D5438" s="38">
        <v>2012</v>
      </c>
    </row>
    <row r="5439" spans="1:4" x14ac:dyDescent="0.25">
      <c r="A5439" t="s">
        <v>12</v>
      </c>
      <c r="B5439" t="s">
        <v>39</v>
      </c>
      <c r="C5439" s="37">
        <v>5921</v>
      </c>
      <c r="D5439" s="38">
        <v>2012</v>
      </c>
    </row>
    <row r="5440" spans="1:4" x14ac:dyDescent="0.25">
      <c r="A5440" t="s">
        <v>12</v>
      </c>
      <c r="B5440" t="s">
        <v>40</v>
      </c>
      <c r="C5440" s="37">
        <v>31261</v>
      </c>
      <c r="D5440" s="38">
        <v>2012</v>
      </c>
    </row>
    <row r="5441" spans="1:4" x14ac:dyDescent="0.25">
      <c r="A5441" t="s">
        <v>12</v>
      </c>
      <c r="B5441" t="s">
        <v>41</v>
      </c>
      <c r="C5441" s="37">
        <v>11195</v>
      </c>
      <c r="D5441" s="38">
        <v>2012</v>
      </c>
    </row>
    <row r="5442" spans="1:4" x14ac:dyDescent="0.25">
      <c r="A5442" t="s">
        <v>12</v>
      </c>
      <c r="B5442" t="s">
        <v>42</v>
      </c>
      <c r="C5442" s="37">
        <v>1827</v>
      </c>
      <c r="D5442" s="38">
        <v>2012</v>
      </c>
    </row>
    <row r="5443" spans="1:4" x14ac:dyDescent="0.25">
      <c r="A5443" t="s">
        <v>12</v>
      </c>
      <c r="B5443" t="s">
        <v>43</v>
      </c>
      <c r="C5443" s="37">
        <v>10653</v>
      </c>
      <c r="D5443" s="38">
        <v>2012</v>
      </c>
    </row>
    <row r="5444" spans="1:4" x14ac:dyDescent="0.25">
      <c r="A5444" t="s">
        <v>12</v>
      </c>
      <c r="B5444" t="s">
        <v>44</v>
      </c>
      <c r="C5444" s="37">
        <v>6671</v>
      </c>
      <c r="D5444" s="38">
        <v>2012</v>
      </c>
    </row>
    <row r="5445" spans="1:4" x14ac:dyDescent="0.25">
      <c r="A5445" t="s">
        <v>12</v>
      </c>
      <c r="B5445" t="s">
        <v>45</v>
      </c>
      <c r="C5445" s="37">
        <v>22724</v>
      </c>
      <c r="D5445" s="38">
        <v>2012</v>
      </c>
    </row>
    <row r="5446" spans="1:4" x14ac:dyDescent="0.25">
      <c r="A5446" t="s">
        <v>12</v>
      </c>
      <c r="B5446" t="s">
        <v>46</v>
      </c>
      <c r="C5446" s="37">
        <v>10466</v>
      </c>
      <c r="D5446" s="38">
        <v>2012</v>
      </c>
    </row>
    <row r="5447" spans="1:4" x14ac:dyDescent="0.25">
      <c r="A5447" t="s">
        <v>12</v>
      </c>
      <c r="B5447" t="s">
        <v>47</v>
      </c>
      <c r="C5447" s="37">
        <v>1648</v>
      </c>
      <c r="D5447" s="38">
        <v>2012</v>
      </c>
    </row>
    <row r="5448" spans="1:4" x14ac:dyDescent="0.25">
      <c r="A5448" t="s">
        <v>12</v>
      </c>
      <c r="B5448" t="s">
        <v>48</v>
      </c>
      <c r="C5448" s="37">
        <v>4110</v>
      </c>
      <c r="D5448" s="38">
        <v>2012</v>
      </c>
    </row>
    <row r="5449" spans="1:4" x14ac:dyDescent="0.25">
      <c r="A5449" t="s">
        <v>12</v>
      </c>
      <c r="B5449" t="s">
        <v>49</v>
      </c>
      <c r="C5449" s="37">
        <v>826</v>
      </c>
      <c r="D5449" s="38">
        <v>2012</v>
      </c>
    </row>
    <row r="5450" spans="1:4" x14ac:dyDescent="0.25">
      <c r="A5450" t="s">
        <v>12</v>
      </c>
      <c r="B5450" t="s">
        <v>50</v>
      </c>
      <c r="C5450" s="37">
        <v>5802</v>
      </c>
      <c r="D5450" s="38">
        <v>2012</v>
      </c>
    </row>
    <row r="5451" spans="1:4" x14ac:dyDescent="0.25">
      <c r="A5451" t="s">
        <v>12</v>
      </c>
      <c r="B5451" t="s">
        <v>51</v>
      </c>
      <c r="C5451" s="37">
        <v>43005</v>
      </c>
      <c r="D5451" s="38">
        <v>2012</v>
      </c>
    </row>
    <row r="5452" spans="1:4" x14ac:dyDescent="0.25">
      <c r="A5452" t="s">
        <v>12</v>
      </c>
      <c r="B5452" t="s">
        <v>52</v>
      </c>
      <c r="C5452" s="37">
        <v>12172</v>
      </c>
      <c r="D5452" s="38">
        <v>2012</v>
      </c>
    </row>
    <row r="5453" spans="1:4" x14ac:dyDescent="0.25">
      <c r="A5453" t="s">
        <v>12</v>
      </c>
      <c r="B5453" t="s">
        <v>53</v>
      </c>
      <c r="C5453" s="37">
        <v>544</v>
      </c>
      <c r="D5453" s="38">
        <v>2012</v>
      </c>
    </row>
    <row r="5454" spans="1:4" x14ac:dyDescent="0.25">
      <c r="A5454" t="s">
        <v>12</v>
      </c>
      <c r="B5454" t="s">
        <v>54</v>
      </c>
      <c r="C5454" s="37">
        <v>15625</v>
      </c>
      <c r="D5454" s="38">
        <v>2012</v>
      </c>
    </row>
    <row r="5455" spans="1:4" x14ac:dyDescent="0.25">
      <c r="A5455" t="s">
        <v>12</v>
      </c>
      <c r="B5455" t="s">
        <v>55</v>
      </c>
      <c r="C5455" s="37">
        <v>34569</v>
      </c>
      <c r="D5455" s="38">
        <v>2012</v>
      </c>
    </row>
    <row r="5456" spans="1:4" x14ac:dyDescent="0.25">
      <c r="A5456" t="s">
        <v>12</v>
      </c>
      <c r="B5456" t="s">
        <v>56</v>
      </c>
      <c r="C5456" s="37">
        <v>1413</v>
      </c>
      <c r="D5456" s="38">
        <v>2012</v>
      </c>
    </row>
    <row r="5457" spans="1:4" x14ac:dyDescent="0.25">
      <c r="A5457" t="s">
        <v>12</v>
      </c>
      <c r="B5457" t="s">
        <v>57</v>
      </c>
      <c r="C5457" s="37">
        <v>5681</v>
      </c>
      <c r="D5457" s="38">
        <v>2012</v>
      </c>
    </row>
    <row r="5458" spans="1:4" x14ac:dyDescent="0.25">
      <c r="A5458" t="s">
        <v>12</v>
      </c>
      <c r="B5458" t="s">
        <v>58</v>
      </c>
      <c r="C5458" s="37">
        <v>1886</v>
      </c>
      <c r="D5458" s="38">
        <v>2012</v>
      </c>
    </row>
    <row r="5459" spans="1:4" x14ac:dyDescent="0.25">
      <c r="A5459" t="s">
        <v>13</v>
      </c>
      <c r="B5459" t="s">
        <v>8</v>
      </c>
      <c r="C5459" s="37">
        <v>3108</v>
      </c>
      <c r="D5459" s="38">
        <v>2012</v>
      </c>
    </row>
    <row r="5460" spans="1:4" x14ac:dyDescent="0.25">
      <c r="A5460" t="s">
        <v>13</v>
      </c>
      <c r="B5460" t="s">
        <v>9</v>
      </c>
      <c r="C5460" s="37">
        <v>3457</v>
      </c>
      <c r="D5460" s="38">
        <v>2012</v>
      </c>
    </row>
    <row r="5461" spans="1:4" x14ac:dyDescent="0.25">
      <c r="A5461" t="s">
        <v>13</v>
      </c>
      <c r="B5461" t="s">
        <v>10</v>
      </c>
      <c r="C5461" s="37">
        <v>10589</v>
      </c>
      <c r="D5461" s="38">
        <v>2012</v>
      </c>
    </row>
    <row r="5462" spans="1:4" x14ac:dyDescent="0.25">
      <c r="A5462" t="s">
        <v>13</v>
      </c>
      <c r="B5462" t="s">
        <v>11</v>
      </c>
      <c r="C5462" s="37">
        <v>1043</v>
      </c>
      <c r="D5462" s="38">
        <v>2012</v>
      </c>
    </row>
    <row r="5463" spans="1:4" x14ac:dyDescent="0.25">
      <c r="A5463" t="s">
        <v>13</v>
      </c>
      <c r="B5463" t="s">
        <v>12</v>
      </c>
      <c r="C5463" s="37">
        <v>22152</v>
      </c>
      <c r="D5463" s="38">
        <v>2012</v>
      </c>
    </row>
    <row r="5464" spans="1:4" x14ac:dyDescent="0.25">
      <c r="A5464" t="s">
        <v>13</v>
      </c>
      <c r="B5464" t="s">
        <v>13</v>
      </c>
      <c r="C5464" s="37" t="s">
        <v>60</v>
      </c>
      <c r="D5464" s="38">
        <v>2012</v>
      </c>
    </row>
    <row r="5465" spans="1:4" x14ac:dyDescent="0.25">
      <c r="A5465" t="s">
        <v>13</v>
      </c>
      <c r="B5465" t="s">
        <v>14</v>
      </c>
      <c r="C5465" s="37">
        <v>1317</v>
      </c>
      <c r="D5465" s="38">
        <v>2012</v>
      </c>
    </row>
    <row r="5466" spans="1:4" x14ac:dyDescent="0.25">
      <c r="A5466" t="s">
        <v>13</v>
      </c>
      <c r="B5466" t="s">
        <v>15</v>
      </c>
      <c r="C5466" s="37">
        <v>70</v>
      </c>
      <c r="D5466" s="38">
        <v>2012</v>
      </c>
    </row>
    <row r="5467" spans="1:4" x14ac:dyDescent="0.25">
      <c r="A5467" t="s">
        <v>13</v>
      </c>
      <c r="B5467" t="s">
        <v>16</v>
      </c>
      <c r="C5467" s="37">
        <v>488</v>
      </c>
      <c r="D5467" s="38">
        <v>2012</v>
      </c>
    </row>
    <row r="5468" spans="1:4" x14ac:dyDescent="0.25">
      <c r="A5468" t="s">
        <v>13</v>
      </c>
      <c r="B5468" t="s">
        <v>17</v>
      </c>
      <c r="C5468" s="37">
        <v>8615</v>
      </c>
      <c r="D5468" s="38">
        <v>2012</v>
      </c>
    </row>
    <row r="5469" spans="1:4" x14ac:dyDescent="0.25">
      <c r="A5469" t="s">
        <v>13</v>
      </c>
      <c r="B5469" t="s">
        <v>18</v>
      </c>
      <c r="C5469" s="37">
        <v>5834</v>
      </c>
      <c r="D5469" s="38">
        <v>2012</v>
      </c>
    </row>
    <row r="5470" spans="1:4" x14ac:dyDescent="0.25">
      <c r="A5470" t="s">
        <v>13</v>
      </c>
      <c r="B5470" t="s">
        <v>19</v>
      </c>
      <c r="C5470" s="37">
        <v>2536</v>
      </c>
      <c r="D5470" s="38">
        <v>2012</v>
      </c>
    </row>
    <row r="5471" spans="1:4" x14ac:dyDescent="0.25">
      <c r="A5471" t="s">
        <v>13</v>
      </c>
      <c r="B5471" t="s">
        <v>20</v>
      </c>
      <c r="C5471" s="37">
        <v>2660</v>
      </c>
      <c r="D5471" s="38">
        <v>2012</v>
      </c>
    </row>
    <row r="5472" spans="1:4" x14ac:dyDescent="0.25">
      <c r="A5472" t="s">
        <v>13</v>
      </c>
      <c r="B5472" t="s">
        <v>21</v>
      </c>
      <c r="C5472" s="37">
        <v>6374</v>
      </c>
      <c r="D5472" s="38">
        <v>2012</v>
      </c>
    </row>
    <row r="5473" spans="1:4" x14ac:dyDescent="0.25">
      <c r="A5473" t="s">
        <v>13</v>
      </c>
      <c r="B5473" t="s">
        <v>22</v>
      </c>
      <c r="C5473" s="37">
        <v>4336</v>
      </c>
      <c r="D5473" s="38">
        <v>2012</v>
      </c>
    </row>
    <row r="5474" spans="1:4" x14ac:dyDescent="0.25">
      <c r="A5474" t="s">
        <v>13</v>
      </c>
      <c r="B5474" t="s">
        <v>23</v>
      </c>
      <c r="C5474" s="37">
        <v>2776</v>
      </c>
      <c r="D5474" s="38">
        <v>2012</v>
      </c>
    </row>
    <row r="5475" spans="1:4" x14ac:dyDescent="0.25">
      <c r="A5475" t="s">
        <v>13</v>
      </c>
      <c r="B5475" t="s">
        <v>24</v>
      </c>
      <c r="C5475" s="37">
        <v>5283</v>
      </c>
      <c r="D5475" s="38">
        <v>2012</v>
      </c>
    </row>
    <row r="5476" spans="1:4" x14ac:dyDescent="0.25">
      <c r="A5476" t="s">
        <v>13</v>
      </c>
      <c r="B5476" t="s">
        <v>25</v>
      </c>
      <c r="C5476" s="37">
        <v>2500</v>
      </c>
      <c r="D5476" s="38">
        <v>2012</v>
      </c>
    </row>
    <row r="5477" spans="1:4" x14ac:dyDescent="0.25">
      <c r="A5477" t="s">
        <v>13</v>
      </c>
      <c r="B5477" t="s">
        <v>26</v>
      </c>
      <c r="C5477" s="37">
        <v>5048</v>
      </c>
      <c r="D5477" s="38">
        <v>2012</v>
      </c>
    </row>
    <row r="5478" spans="1:4" x14ac:dyDescent="0.25">
      <c r="A5478" t="s">
        <v>13</v>
      </c>
      <c r="B5478" t="s">
        <v>27</v>
      </c>
      <c r="C5478" s="37">
        <v>20</v>
      </c>
      <c r="D5478" s="38">
        <v>2012</v>
      </c>
    </row>
    <row r="5479" spans="1:4" x14ac:dyDescent="0.25">
      <c r="A5479" t="s">
        <v>13</v>
      </c>
      <c r="B5479" t="s">
        <v>28</v>
      </c>
      <c r="C5479" s="37">
        <v>2844</v>
      </c>
      <c r="D5479" s="38">
        <v>2012</v>
      </c>
    </row>
    <row r="5480" spans="1:4" x14ac:dyDescent="0.25">
      <c r="A5480" t="s">
        <v>13</v>
      </c>
      <c r="B5480" t="s">
        <v>29</v>
      </c>
      <c r="C5480" s="37">
        <v>5939</v>
      </c>
      <c r="D5480" s="38">
        <v>2012</v>
      </c>
    </row>
    <row r="5481" spans="1:4" x14ac:dyDescent="0.25">
      <c r="A5481" t="s">
        <v>13</v>
      </c>
      <c r="B5481" t="s">
        <v>30</v>
      </c>
      <c r="C5481" s="37">
        <v>3343</v>
      </c>
      <c r="D5481" s="38">
        <v>2012</v>
      </c>
    </row>
    <row r="5482" spans="1:4" x14ac:dyDescent="0.25">
      <c r="A5482" t="s">
        <v>13</v>
      </c>
      <c r="B5482" t="s">
        <v>31</v>
      </c>
      <c r="C5482" s="37">
        <v>2992</v>
      </c>
      <c r="D5482" s="38">
        <v>2012</v>
      </c>
    </row>
    <row r="5483" spans="1:4" x14ac:dyDescent="0.25">
      <c r="A5483" t="s">
        <v>13</v>
      </c>
      <c r="B5483" t="s">
        <v>32</v>
      </c>
      <c r="C5483" s="37">
        <v>835</v>
      </c>
      <c r="D5483" s="38">
        <v>2012</v>
      </c>
    </row>
    <row r="5484" spans="1:4" x14ac:dyDescent="0.25">
      <c r="A5484" t="s">
        <v>13</v>
      </c>
      <c r="B5484" t="s">
        <v>33</v>
      </c>
      <c r="C5484" s="37">
        <v>3771</v>
      </c>
      <c r="D5484" s="38">
        <v>2012</v>
      </c>
    </row>
    <row r="5485" spans="1:4" x14ac:dyDescent="0.25">
      <c r="A5485" t="s">
        <v>13</v>
      </c>
      <c r="B5485" t="s">
        <v>34</v>
      </c>
      <c r="C5485" s="37">
        <v>2021</v>
      </c>
      <c r="D5485" s="38">
        <v>2012</v>
      </c>
    </row>
    <row r="5486" spans="1:4" x14ac:dyDescent="0.25">
      <c r="A5486" t="s">
        <v>13</v>
      </c>
      <c r="B5486" t="s">
        <v>35</v>
      </c>
      <c r="C5486" s="37">
        <v>4472</v>
      </c>
      <c r="D5486" s="38">
        <v>2012</v>
      </c>
    </row>
    <row r="5487" spans="1:4" x14ac:dyDescent="0.25">
      <c r="A5487" t="s">
        <v>13</v>
      </c>
      <c r="B5487" t="s">
        <v>36</v>
      </c>
      <c r="C5487" s="37">
        <v>3789</v>
      </c>
      <c r="D5487" s="38">
        <v>2012</v>
      </c>
    </row>
    <row r="5488" spans="1:4" x14ac:dyDescent="0.25">
      <c r="A5488" t="s">
        <v>13</v>
      </c>
      <c r="B5488" t="s">
        <v>37</v>
      </c>
      <c r="C5488" s="37">
        <v>679</v>
      </c>
      <c r="D5488" s="38">
        <v>2012</v>
      </c>
    </row>
    <row r="5489" spans="1:4" x14ac:dyDescent="0.25">
      <c r="A5489" t="s">
        <v>13</v>
      </c>
      <c r="B5489" t="s">
        <v>38</v>
      </c>
      <c r="C5489" s="37">
        <v>2464</v>
      </c>
      <c r="D5489" s="38">
        <v>2012</v>
      </c>
    </row>
    <row r="5490" spans="1:4" x14ac:dyDescent="0.25">
      <c r="A5490" t="s">
        <v>13</v>
      </c>
      <c r="B5490" t="s">
        <v>39</v>
      </c>
      <c r="C5490" s="37">
        <v>6520</v>
      </c>
      <c r="D5490" s="38">
        <v>2012</v>
      </c>
    </row>
    <row r="5491" spans="1:4" x14ac:dyDescent="0.25">
      <c r="A5491" t="s">
        <v>13</v>
      </c>
      <c r="B5491" t="s">
        <v>40</v>
      </c>
      <c r="C5491" s="37">
        <v>7250</v>
      </c>
      <c r="D5491" s="38">
        <v>2012</v>
      </c>
    </row>
    <row r="5492" spans="1:4" x14ac:dyDescent="0.25">
      <c r="A5492" t="s">
        <v>13</v>
      </c>
      <c r="B5492" t="s">
        <v>41</v>
      </c>
      <c r="C5492" s="37">
        <v>4378</v>
      </c>
      <c r="D5492" s="38">
        <v>2012</v>
      </c>
    </row>
    <row r="5493" spans="1:4" x14ac:dyDescent="0.25">
      <c r="A5493" t="s">
        <v>13</v>
      </c>
      <c r="B5493" t="s">
        <v>42</v>
      </c>
      <c r="C5493" s="37">
        <v>1918</v>
      </c>
      <c r="D5493" s="38">
        <v>2012</v>
      </c>
    </row>
    <row r="5494" spans="1:4" x14ac:dyDescent="0.25">
      <c r="A5494" t="s">
        <v>13</v>
      </c>
      <c r="B5494" t="s">
        <v>43</v>
      </c>
      <c r="C5494" s="37">
        <v>4533</v>
      </c>
      <c r="D5494" s="38">
        <v>2012</v>
      </c>
    </row>
    <row r="5495" spans="1:4" x14ac:dyDescent="0.25">
      <c r="A5495" t="s">
        <v>13</v>
      </c>
      <c r="B5495" t="s">
        <v>44</v>
      </c>
      <c r="C5495" s="37">
        <v>4582</v>
      </c>
      <c r="D5495" s="38">
        <v>2012</v>
      </c>
    </row>
    <row r="5496" spans="1:4" x14ac:dyDescent="0.25">
      <c r="A5496" t="s">
        <v>13</v>
      </c>
      <c r="B5496" t="s">
        <v>45</v>
      </c>
      <c r="C5496" s="37">
        <v>2419</v>
      </c>
      <c r="D5496" s="38">
        <v>2012</v>
      </c>
    </row>
    <row r="5497" spans="1:4" x14ac:dyDescent="0.25">
      <c r="A5497" t="s">
        <v>13</v>
      </c>
      <c r="B5497" t="s">
        <v>46</v>
      </c>
      <c r="C5497" s="37">
        <v>3950</v>
      </c>
      <c r="D5497" s="38">
        <v>2012</v>
      </c>
    </row>
    <row r="5498" spans="1:4" x14ac:dyDescent="0.25">
      <c r="A5498" t="s">
        <v>13</v>
      </c>
      <c r="B5498" t="s">
        <v>47</v>
      </c>
      <c r="C5498" s="37">
        <v>137</v>
      </c>
      <c r="D5498" s="38">
        <v>2012</v>
      </c>
    </row>
    <row r="5499" spans="1:4" x14ac:dyDescent="0.25">
      <c r="A5499" t="s">
        <v>13</v>
      </c>
      <c r="B5499" t="s">
        <v>48</v>
      </c>
      <c r="C5499" s="37">
        <v>2383</v>
      </c>
      <c r="D5499" s="38">
        <v>2012</v>
      </c>
    </row>
    <row r="5500" spans="1:4" x14ac:dyDescent="0.25">
      <c r="A5500" t="s">
        <v>13</v>
      </c>
      <c r="B5500" t="s">
        <v>49</v>
      </c>
      <c r="C5500" s="37">
        <v>756</v>
      </c>
      <c r="D5500" s="38">
        <v>2012</v>
      </c>
    </row>
    <row r="5501" spans="1:4" x14ac:dyDescent="0.25">
      <c r="A5501" t="s">
        <v>13</v>
      </c>
      <c r="B5501" t="s">
        <v>50</v>
      </c>
      <c r="C5501" s="37">
        <v>2535</v>
      </c>
      <c r="D5501" s="38">
        <v>2012</v>
      </c>
    </row>
    <row r="5502" spans="1:4" x14ac:dyDescent="0.25">
      <c r="A5502" t="s">
        <v>13</v>
      </c>
      <c r="B5502" t="s">
        <v>51</v>
      </c>
      <c r="C5502" s="37">
        <v>17355</v>
      </c>
      <c r="D5502" s="38">
        <v>2012</v>
      </c>
    </row>
    <row r="5503" spans="1:4" x14ac:dyDescent="0.25">
      <c r="A5503" t="s">
        <v>13</v>
      </c>
      <c r="B5503" t="s">
        <v>52</v>
      </c>
      <c r="C5503" s="37">
        <v>6398</v>
      </c>
      <c r="D5503" s="38">
        <v>2012</v>
      </c>
    </row>
    <row r="5504" spans="1:4" x14ac:dyDescent="0.25">
      <c r="A5504" t="s">
        <v>13</v>
      </c>
      <c r="B5504" t="s">
        <v>53</v>
      </c>
      <c r="C5504" s="37">
        <v>503</v>
      </c>
      <c r="D5504" s="38">
        <v>2012</v>
      </c>
    </row>
    <row r="5505" spans="1:4" x14ac:dyDescent="0.25">
      <c r="A5505" t="s">
        <v>13</v>
      </c>
      <c r="B5505" t="s">
        <v>54</v>
      </c>
      <c r="C5505" s="37">
        <v>3796</v>
      </c>
      <c r="D5505" s="38">
        <v>2012</v>
      </c>
    </row>
    <row r="5506" spans="1:4" x14ac:dyDescent="0.25">
      <c r="A5506" t="s">
        <v>13</v>
      </c>
      <c r="B5506" t="s">
        <v>55</v>
      </c>
      <c r="C5506" s="37">
        <v>4853</v>
      </c>
      <c r="D5506" s="38">
        <v>2012</v>
      </c>
    </row>
    <row r="5507" spans="1:4" x14ac:dyDescent="0.25">
      <c r="A5507" t="s">
        <v>13</v>
      </c>
      <c r="B5507" t="s">
        <v>56</v>
      </c>
      <c r="C5507" s="37">
        <v>837</v>
      </c>
      <c r="D5507" s="38">
        <v>2012</v>
      </c>
    </row>
    <row r="5508" spans="1:4" x14ac:dyDescent="0.25">
      <c r="A5508" t="s">
        <v>13</v>
      </c>
      <c r="B5508" t="s">
        <v>57</v>
      </c>
      <c r="C5508" s="37">
        <v>3000</v>
      </c>
      <c r="D5508" s="38">
        <v>2012</v>
      </c>
    </row>
    <row r="5509" spans="1:4" x14ac:dyDescent="0.25">
      <c r="A5509" t="s">
        <v>13</v>
      </c>
      <c r="B5509" t="s">
        <v>58</v>
      </c>
      <c r="C5509" s="37">
        <v>5602</v>
      </c>
      <c r="D5509" s="38">
        <v>2012</v>
      </c>
    </row>
    <row r="5510" spans="1:4" x14ac:dyDescent="0.25">
      <c r="A5510" t="s">
        <v>14</v>
      </c>
      <c r="B5510" t="s">
        <v>8</v>
      </c>
      <c r="C5510" s="37">
        <v>46</v>
      </c>
      <c r="D5510" s="38">
        <v>2012</v>
      </c>
    </row>
    <row r="5511" spans="1:4" x14ac:dyDescent="0.25">
      <c r="A5511" t="s">
        <v>14</v>
      </c>
      <c r="B5511" t="s">
        <v>9</v>
      </c>
      <c r="C5511" s="37">
        <v>439</v>
      </c>
      <c r="D5511" s="38">
        <v>2012</v>
      </c>
    </row>
    <row r="5512" spans="1:4" x14ac:dyDescent="0.25">
      <c r="A5512" t="s">
        <v>14</v>
      </c>
      <c r="B5512" t="s">
        <v>10</v>
      </c>
      <c r="C5512" s="37">
        <v>3167</v>
      </c>
      <c r="D5512" s="38">
        <v>2012</v>
      </c>
    </row>
    <row r="5513" spans="1:4" x14ac:dyDescent="0.25">
      <c r="A5513" t="s">
        <v>14</v>
      </c>
      <c r="B5513" t="s">
        <v>11</v>
      </c>
      <c r="C5513" s="37">
        <v>200</v>
      </c>
      <c r="D5513" s="38">
        <v>2012</v>
      </c>
    </row>
    <row r="5514" spans="1:4" x14ac:dyDescent="0.25">
      <c r="A5514" t="s">
        <v>14</v>
      </c>
      <c r="B5514" t="s">
        <v>12</v>
      </c>
      <c r="C5514" s="37">
        <v>3161</v>
      </c>
      <c r="D5514" s="38">
        <v>2012</v>
      </c>
    </row>
    <row r="5515" spans="1:4" x14ac:dyDescent="0.25">
      <c r="A5515" t="s">
        <v>14</v>
      </c>
      <c r="B5515" t="s">
        <v>13</v>
      </c>
      <c r="C5515" s="37">
        <v>367</v>
      </c>
      <c r="D5515" s="38">
        <v>2012</v>
      </c>
    </row>
    <row r="5516" spans="1:4" x14ac:dyDescent="0.25">
      <c r="A5516" t="s">
        <v>14</v>
      </c>
      <c r="B5516" t="s">
        <v>14</v>
      </c>
      <c r="C5516" s="37" t="s">
        <v>60</v>
      </c>
      <c r="D5516" s="38">
        <v>2012</v>
      </c>
    </row>
    <row r="5517" spans="1:4" x14ac:dyDescent="0.25">
      <c r="A5517" t="s">
        <v>14</v>
      </c>
      <c r="B5517" t="s">
        <v>15</v>
      </c>
      <c r="C5517" s="37">
        <v>22</v>
      </c>
      <c r="D5517" s="38">
        <v>2012</v>
      </c>
    </row>
    <row r="5518" spans="1:4" x14ac:dyDescent="0.25">
      <c r="A5518" t="s">
        <v>14</v>
      </c>
      <c r="B5518" t="s">
        <v>16</v>
      </c>
      <c r="C5518" s="37">
        <v>288</v>
      </c>
      <c r="D5518" s="38">
        <v>2012</v>
      </c>
    </row>
    <row r="5519" spans="1:4" x14ac:dyDescent="0.25">
      <c r="A5519" t="s">
        <v>14</v>
      </c>
      <c r="B5519" t="s">
        <v>17</v>
      </c>
      <c r="C5519" s="37">
        <v>6578</v>
      </c>
      <c r="D5519" s="38">
        <v>2012</v>
      </c>
    </row>
    <row r="5520" spans="1:4" x14ac:dyDescent="0.25">
      <c r="A5520" t="s">
        <v>14</v>
      </c>
      <c r="B5520" t="s">
        <v>18</v>
      </c>
      <c r="C5520" s="37">
        <v>1702</v>
      </c>
      <c r="D5520" s="38">
        <v>2012</v>
      </c>
    </row>
    <row r="5521" spans="1:4" x14ac:dyDescent="0.25">
      <c r="A5521" t="s">
        <v>14</v>
      </c>
      <c r="B5521" t="s">
        <v>19</v>
      </c>
      <c r="C5521" s="37">
        <v>408</v>
      </c>
      <c r="D5521" s="38">
        <v>2012</v>
      </c>
    </row>
    <row r="5522" spans="1:4" x14ac:dyDescent="0.25">
      <c r="A5522" t="s">
        <v>14</v>
      </c>
      <c r="B5522" t="s">
        <v>20</v>
      </c>
      <c r="C5522" s="37">
        <v>97</v>
      </c>
      <c r="D5522" s="38">
        <v>2012</v>
      </c>
    </row>
    <row r="5523" spans="1:4" x14ac:dyDescent="0.25">
      <c r="A5523" t="s">
        <v>14</v>
      </c>
      <c r="B5523" t="s">
        <v>21</v>
      </c>
      <c r="C5523" s="37">
        <v>912</v>
      </c>
      <c r="D5523" s="38">
        <v>2012</v>
      </c>
    </row>
    <row r="5524" spans="1:4" x14ac:dyDescent="0.25">
      <c r="A5524" t="s">
        <v>14</v>
      </c>
      <c r="B5524" t="s">
        <v>22</v>
      </c>
      <c r="C5524" s="37">
        <v>53</v>
      </c>
      <c r="D5524" s="38">
        <v>2012</v>
      </c>
    </row>
    <row r="5525" spans="1:4" x14ac:dyDescent="0.25">
      <c r="A5525" t="s">
        <v>14</v>
      </c>
      <c r="B5525" t="s">
        <v>23</v>
      </c>
      <c r="C5525" s="37">
        <v>0</v>
      </c>
      <c r="D5525" s="38">
        <v>2012</v>
      </c>
    </row>
    <row r="5526" spans="1:4" x14ac:dyDescent="0.25">
      <c r="A5526" t="s">
        <v>14</v>
      </c>
      <c r="B5526" t="s">
        <v>24</v>
      </c>
      <c r="C5526" s="37">
        <v>0</v>
      </c>
      <c r="D5526" s="38">
        <v>2012</v>
      </c>
    </row>
    <row r="5527" spans="1:4" x14ac:dyDescent="0.25">
      <c r="A5527" t="s">
        <v>14</v>
      </c>
      <c r="B5527" t="s">
        <v>25</v>
      </c>
      <c r="C5527" s="37">
        <v>124</v>
      </c>
      <c r="D5527" s="38">
        <v>2012</v>
      </c>
    </row>
    <row r="5528" spans="1:4" x14ac:dyDescent="0.25">
      <c r="A5528" t="s">
        <v>14</v>
      </c>
      <c r="B5528" t="s">
        <v>26</v>
      </c>
      <c r="C5528" s="37">
        <v>909</v>
      </c>
      <c r="D5528" s="38">
        <v>2012</v>
      </c>
    </row>
    <row r="5529" spans="1:4" x14ac:dyDescent="0.25">
      <c r="A5529" t="s">
        <v>14</v>
      </c>
      <c r="B5529" t="s">
        <v>27</v>
      </c>
      <c r="C5529" s="37">
        <v>1224</v>
      </c>
      <c r="D5529" s="38">
        <v>2012</v>
      </c>
    </row>
    <row r="5530" spans="1:4" x14ac:dyDescent="0.25">
      <c r="A5530" t="s">
        <v>14</v>
      </c>
      <c r="B5530" t="s">
        <v>28</v>
      </c>
      <c r="C5530" s="37">
        <v>1752</v>
      </c>
      <c r="D5530" s="38">
        <v>2012</v>
      </c>
    </row>
    <row r="5531" spans="1:4" x14ac:dyDescent="0.25">
      <c r="A5531" t="s">
        <v>14</v>
      </c>
      <c r="B5531" t="s">
        <v>29</v>
      </c>
      <c r="C5531" s="37">
        <v>8743</v>
      </c>
      <c r="D5531" s="38">
        <v>2012</v>
      </c>
    </row>
    <row r="5532" spans="1:4" x14ac:dyDescent="0.25">
      <c r="A5532" t="s">
        <v>14</v>
      </c>
      <c r="B5532" t="s">
        <v>30</v>
      </c>
      <c r="C5532" s="37">
        <v>753</v>
      </c>
      <c r="D5532" s="38">
        <v>2012</v>
      </c>
    </row>
    <row r="5533" spans="1:4" x14ac:dyDescent="0.25">
      <c r="A5533" t="s">
        <v>14</v>
      </c>
      <c r="B5533" t="s">
        <v>31</v>
      </c>
      <c r="C5533" s="37">
        <v>605</v>
      </c>
      <c r="D5533" s="38">
        <v>2012</v>
      </c>
    </row>
    <row r="5534" spans="1:4" x14ac:dyDescent="0.25">
      <c r="A5534" t="s">
        <v>14</v>
      </c>
      <c r="B5534" t="s">
        <v>32</v>
      </c>
      <c r="C5534" s="37">
        <v>276</v>
      </c>
      <c r="D5534" s="38">
        <v>2012</v>
      </c>
    </row>
    <row r="5535" spans="1:4" x14ac:dyDescent="0.25">
      <c r="A5535" t="s">
        <v>14</v>
      </c>
      <c r="B5535" t="s">
        <v>33</v>
      </c>
      <c r="C5535" s="37">
        <v>358</v>
      </c>
      <c r="D5535" s="38">
        <v>2012</v>
      </c>
    </row>
    <row r="5536" spans="1:4" x14ac:dyDescent="0.25">
      <c r="A5536" t="s">
        <v>14</v>
      </c>
      <c r="B5536" t="s">
        <v>34</v>
      </c>
      <c r="C5536" s="37">
        <v>50</v>
      </c>
      <c r="D5536" s="38">
        <v>2012</v>
      </c>
    </row>
    <row r="5537" spans="1:4" x14ac:dyDescent="0.25">
      <c r="A5537" t="s">
        <v>14</v>
      </c>
      <c r="B5537" t="s">
        <v>35</v>
      </c>
      <c r="C5537" s="37">
        <v>45</v>
      </c>
      <c r="D5537" s="38">
        <v>2012</v>
      </c>
    </row>
    <row r="5538" spans="1:4" x14ac:dyDescent="0.25">
      <c r="A5538" t="s">
        <v>14</v>
      </c>
      <c r="B5538" t="s">
        <v>36</v>
      </c>
      <c r="C5538" s="37">
        <v>172</v>
      </c>
      <c r="D5538" s="38">
        <v>2012</v>
      </c>
    </row>
    <row r="5539" spans="1:4" x14ac:dyDescent="0.25">
      <c r="A5539" t="s">
        <v>14</v>
      </c>
      <c r="B5539" t="s">
        <v>37</v>
      </c>
      <c r="C5539" s="37">
        <v>1009</v>
      </c>
      <c r="D5539" s="38">
        <v>2012</v>
      </c>
    </row>
    <row r="5540" spans="1:4" x14ac:dyDescent="0.25">
      <c r="A5540" t="s">
        <v>14</v>
      </c>
      <c r="B5540" t="s">
        <v>38</v>
      </c>
      <c r="C5540" s="37">
        <v>5665</v>
      </c>
      <c r="D5540" s="38">
        <v>2012</v>
      </c>
    </row>
    <row r="5541" spans="1:4" x14ac:dyDescent="0.25">
      <c r="A5541" t="s">
        <v>14</v>
      </c>
      <c r="B5541" t="s">
        <v>39</v>
      </c>
      <c r="C5541" s="37">
        <v>444</v>
      </c>
      <c r="D5541" s="38">
        <v>2012</v>
      </c>
    </row>
    <row r="5542" spans="1:4" x14ac:dyDescent="0.25">
      <c r="A5542" t="s">
        <v>14</v>
      </c>
      <c r="B5542" t="s">
        <v>40</v>
      </c>
      <c r="C5542" s="37">
        <v>23310</v>
      </c>
      <c r="D5542" s="38">
        <v>2012</v>
      </c>
    </row>
    <row r="5543" spans="1:4" x14ac:dyDescent="0.25">
      <c r="A5543" t="s">
        <v>14</v>
      </c>
      <c r="B5543" t="s">
        <v>41</v>
      </c>
      <c r="C5543" s="37">
        <v>3379</v>
      </c>
      <c r="D5543" s="38">
        <v>2012</v>
      </c>
    </row>
    <row r="5544" spans="1:4" x14ac:dyDescent="0.25">
      <c r="A5544" t="s">
        <v>14</v>
      </c>
      <c r="B5544" t="s">
        <v>42</v>
      </c>
      <c r="C5544" s="37">
        <v>0</v>
      </c>
      <c r="D5544" s="38">
        <v>2012</v>
      </c>
    </row>
    <row r="5545" spans="1:4" x14ac:dyDescent="0.25">
      <c r="A5545" t="s">
        <v>14</v>
      </c>
      <c r="B5545" t="s">
        <v>43</v>
      </c>
      <c r="C5545" s="37">
        <v>287</v>
      </c>
      <c r="D5545" s="38">
        <v>2012</v>
      </c>
    </row>
    <row r="5546" spans="1:4" x14ac:dyDescent="0.25">
      <c r="A5546" t="s">
        <v>14</v>
      </c>
      <c r="B5546" t="s">
        <v>44</v>
      </c>
      <c r="C5546" s="37">
        <v>415</v>
      </c>
      <c r="D5546" s="38">
        <v>2012</v>
      </c>
    </row>
    <row r="5547" spans="1:4" x14ac:dyDescent="0.25">
      <c r="A5547" t="s">
        <v>14</v>
      </c>
      <c r="B5547" t="s">
        <v>45</v>
      </c>
      <c r="C5547" s="37">
        <v>35</v>
      </c>
      <c r="D5547" s="38">
        <v>2012</v>
      </c>
    </row>
    <row r="5548" spans="1:4" x14ac:dyDescent="0.25">
      <c r="A5548" t="s">
        <v>14</v>
      </c>
      <c r="B5548" t="s">
        <v>46</v>
      </c>
      <c r="C5548" s="37">
        <v>2214</v>
      </c>
      <c r="D5548" s="38">
        <v>2012</v>
      </c>
    </row>
    <row r="5549" spans="1:4" x14ac:dyDescent="0.25">
      <c r="A5549" t="s">
        <v>14</v>
      </c>
      <c r="B5549" t="s">
        <v>47</v>
      </c>
      <c r="C5549" s="37">
        <v>1558</v>
      </c>
      <c r="D5549" s="38">
        <v>2012</v>
      </c>
    </row>
    <row r="5550" spans="1:4" x14ac:dyDescent="0.25">
      <c r="A5550" t="s">
        <v>14</v>
      </c>
      <c r="B5550" t="s">
        <v>48</v>
      </c>
      <c r="C5550" s="37">
        <v>940</v>
      </c>
      <c r="D5550" s="38">
        <v>2012</v>
      </c>
    </row>
    <row r="5551" spans="1:4" x14ac:dyDescent="0.25">
      <c r="A5551" t="s">
        <v>14</v>
      </c>
      <c r="B5551" t="s">
        <v>49</v>
      </c>
      <c r="C5551" s="37">
        <v>0</v>
      </c>
      <c r="D5551" s="38">
        <v>2012</v>
      </c>
    </row>
    <row r="5552" spans="1:4" x14ac:dyDescent="0.25">
      <c r="A5552" t="s">
        <v>14</v>
      </c>
      <c r="B5552" t="s">
        <v>50</v>
      </c>
      <c r="C5552" s="37">
        <v>260</v>
      </c>
      <c r="D5552" s="38">
        <v>2012</v>
      </c>
    </row>
    <row r="5553" spans="1:4" x14ac:dyDescent="0.25">
      <c r="A5553" t="s">
        <v>14</v>
      </c>
      <c r="B5553" t="s">
        <v>51</v>
      </c>
      <c r="C5553" s="37">
        <v>3279</v>
      </c>
      <c r="D5553" s="38">
        <v>2012</v>
      </c>
    </row>
    <row r="5554" spans="1:4" x14ac:dyDescent="0.25">
      <c r="A5554" t="s">
        <v>14</v>
      </c>
      <c r="B5554" t="s">
        <v>52</v>
      </c>
      <c r="C5554" s="37">
        <v>45</v>
      </c>
      <c r="D5554" s="38">
        <v>2012</v>
      </c>
    </row>
    <row r="5555" spans="1:4" x14ac:dyDescent="0.25">
      <c r="A5555" t="s">
        <v>14</v>
      </c>
      <c r="B5555" t="s">
        <v>53</v>
      </c>
      <c r="C5555" s="37">
        <v>709</v>
      </c>
      <c r="D5555" s="38">
        <v>2012</v>
      </c>
    </row>
    <row r="5556" spans="1:4" x14ac:dyDescent="0.25">
      <c r="A5556" t="s">
        <v>14</v>
      </c>
      <c r="B5556" t="s">
        <v>54</v>
      </c>
      <c r="C5556" s="37">
        <v>1729</v>
      </c>
      <c r="D5556" s="38">
        <v>2012</v>
      </c>
    </row>
    <row r="5557" spans="1:4" x14ac:dyDescent="0.25">
      <c r="A5557" t="s">
        <v>14</v>
      </c>
      <c r="B5557" t="s">
        <v>55</v>
      </c>
      <c r="C5557" s="37">
        <v>1593</v>
      </c>
      <c r="D5557" s="38">
        <v>2012</v>
      </c>
    </row>
    <row r="5558" spans="1:4" x14ac:dyDescent="0.25">
      <c r="A5558" t="s">
        <v>14</v>
      </c>
      <c r="B5558" t="s">
        <v>56</v>
      </c>
      <c r="C5558" s="37">
        <v>174</v>
      </c>
      <c r="D5558" s="38">
        <v>2012</v>
      </c>
    </row>
    <row r="5559" spans="1:4" x14ac:dyDescent="0.25">
      <c r="A5559" t="s">
        <v>14</v>
      </c>
      <c r="B5559" t="s">
        <v>57</v>
      </c>
      <c r="C5559" s="37">
        <v>711</v>
      </c>
      <c r="D5559" s="38">
        <v>2012</v>
      </c>
    </row>
    <row r="5560" spans="1:4" x14ac:dyDescent="0.25">
      <c r="A5560" t="s">
        <v>14</v>
      </c>
      <c r="B5560" t="s">
        <v>58</v>
      </c>
      <c r="C5560" s="37">
        <v>104</v>
      </c>
      <c r="D5560" s="38">
        <v>2012</v>
      </c>
    </row>
    <row r="5561" spans="1:4" x14ac:dyDescent="0.25">
      <c r="A5561" t="s">
        <v>15</v>
      </c>
      <c r="B5561" t="s">
        <v>8</v>
      </c>
      <c r="C5561" s="37">
        <v>119</v>
      </c>
      <c r="D5561" s="38">
        <v>2012</v>
      </c>
    </row>
    <row r="5562" spans="1:4" x14ac:dyDescent="0.25">
      <c r="A5562" t="s">
        <v>15</v>
      </c>
      <c r="B5562" t="s">
        <v>9</v>
      </c>
      <c r="C5562" s="37">
        <v>692</v>
      </c>
      <c r="D5562" s="38">
        <v>2012</v>
      </c>
    </row>
    <row r="5563" spans="1:4" x14ac:dyDescent="0.25">
      <c r="A5563" t="s">
        <v>15</v>
      </c>
      <c r="B5563" t="s">
        <v>10</v>
      </c>
      <c r="C5563" s="37">
        <v>188</v>
      </c>
      <c r="D5563" s="38">
        <v>2012</v>
      </c>
    </row>
    <row r="5564" spans="1:4" x14ac:dyDescent="0.25">
      <c r="A5564" t="s">
        <v>15</v>
      </c>
      <c r="B5564" t="s">
        <v>11</v>
      </c>
      <c r="C5564" s="37">
        <v>0</v>
      </c>
      <c r="D5564" s="38">
        <v>2012</v>
      </c>
    </row>
    <row r="5565" spans="1:4" x14ac:dyDescent="0.25">
      <c r="A5565" t="s">
        <v>15</v>
      </c>
      <c r="B5565" t="s">
        <v>12</v>
      </c>
      <c r="C5565" s="37">
        <v>2221</v>
      </c>
      <c r="D5565" s="38">
        <v>2012</v>
      </c>
    </row>
    <row r="5566" spans="1:4" x14ac:dyDescent="0.25">
      <c r="A5566" t="s">
        <v>15</v>
      </c>
      <c r="B5566" t="s">
        <v>13</v>
      </c>
      <c r="C5566" s="37">
        <v>0</v>
      </c>
      <c r="D5566" s="38">
        <v>2012</v>
      </c>
    </row>
    <row r="5567" spans="1:4" x14ac:dyDescent="0.25">
      <c r="A5567" t="s">
        <v>15</v>
      </c>
      <c r="B5567" t="s">
        <v>14</v>
      </c>
      <c r="C5567" s="37">
        <v>1489</v>
      </c>
      <c r="D5567" s="38">
        <v>2012</v>
      </c>
    </row>
    <row r="5568" spans="1:4" x14ac:dyDescent="0.25">
      <c r="A5568" t="s">
        <v>15</v>
      </c>
      <c r="B5568" t="s">
        <v>15</v>
      </c>
      <c r="C5568" s="37" t="s">
        <v>60</v>
      </c>
      <c r="D5568" s="38">
        <v>2012</v>
      </c>
    </row>
    <row r="5569" spans="1:4" x14ac:dyDescent="0.25">
      <c r="A5569" t="s">
        <v>15</v>
      </c>
      <c r="B5569" t="s">
        <v>16</v>
      </c>
      <c r="C5569" s="37">
        <v>11</v>
      </c>
      <c r="D5569" s="38">
        <v>2012</v>
      </c>
    </row>
    <row r="5570" spans="1:4" x14ac:dyDescent="0.25">
      <c r="A5570" t="s">
        <v>15</v>
      </c>
      <c r="B5570" t="s">
        <v>17</v>
      </c>
      <c r="C5570" s="37">
        <v>715</v>
      </c>
      <c r="D5570" s="38">
        <v>2012</v>
      </c>
    </row>
    <row r="5571" spans="1:4" x14ac:dyDescent="0.25">
      <c r="A5571" t="s">
        <v>15</v>
      </c>
      <c r="B5571" t="s">
        <v>18</v>
      </c>
      <c r="C5571" s="37">
        <v>179</v>
      </c>
      <c r="D5571" s="38">
        <v>2012</v>
      </c>
    </row>
    <row r="5572" spans="1:4" x14ac:dyDescent="0.25">
      <c r="A5572" t="s">
        <v>15</v>
      </c>
      <c r="B5572" t="s">
        <v>19</v>
      </c>
      <c r="C5572" s="37">
        <v>0</v>
      </c>
      <c r="D5572" s="38">
        <v>2012</v>
      </c>
    </row>
    <row r="5573" spans="1:4" x14ac:dyDescent="0.25">
      <c r="A5573" t="s">
        <v>15</v>
      </c>
      <c r="B5573" t="s">
        <v>20</v>
      </c>
      <c r="C5573" s="37">
        <v>32</v>
      </c>
      <c r="D5573" s="38">
        <v>2012</v>
      </c>
    </row>
    <row r="5574" spans="1:4" x14ac:dyDescent="0.25">
      <c r="A5574" t="s">
        <v>15</v>
      </c>
      <c r="B5574" t="s">
        <v>21</v>
      </c>
      <c r="C5574" s="37">
        <v>567</v>
      </c>
      <c r="D5574" s="38">
        <v>2012</v>
      </c>
    </row>
    <row r="5575" spans="1:4" x14ac:dyDescent="0.25">
      <c r="A5575" t="s">
        <v>15</v>
      </c>
      <c r="B5575" t="s">
        <v>22</v>
      </c>
      <c r="C5575" s="37">
        <v>62</v>
      </c>
      <c r="D5575" s="38">
        <v>2012</v>
      </c>
    </row>
    <row r="5576" spans="1:4" x14ac:dyDescent="0.25">
      <c r="A5576" t="s">
        <v>15</v>
      </c>
      <c r="B5576" t="s">
        <v>23</v>
      </c>
      <c r="C5576" s="37">
        <v>30</v>
      </c>
      <c r="D5576" s="38">
        <v>2012</v>
      </c>
    </row>
    <row r="5577" spans="1:4" x14ac:dyDescent="0.25">
      <c r="A5577" t="s">
        <v>15</v>
      </c>
      <c r="B5577" t="s">
        <v>24</v>
      </c>
      <c r="C5577" s="37">
        <v>113</v>
      </c>
      <c r="D5577" s="38">
        <v>2012</v>
      </c>
    </row>
    <row r="5578" spans="1:4" x14ac:dyDescent="0.25">
      <c r="A5578" t="s">
        <v>15</v>
      </c>
      <c r="B5578" t="s">
        <v>25</v>
      </c>
      <c r="C5578" s="37">
        <v>0</v>
      </c>
      <c r="D5578" s="38">
        <v>2012</v>
      </c>
    </row>
    <row r="5579" spans="1:4" x14ac:dyDescent="0.25">
      <c r="A5579" t="s">
        <v>15</v>
      </c>
      <c r="B5579" t="s">
        <v>26</v>
      </c>
      <c r="C5579" s="37">
        <v>178</v>
      </c>
      <c r="D5579" s="38">
        <v>2012</v>
      </c>
    </row>
    <row r="5580" spans="1:4" x14ac:dyDescent="0.25">
      <c r="A5580" t="s">
        <v>15</v>
      </c>
      <c r="B5580" t="s">
        <v>27</v>
      </c>
      <c r="C5580" s="37">
        <v>0</v>
      </c>
      <c r="D5580" s="38">
        <v>2012</v>
      </c>
    </row>
    <row r="5581" spans="1:4" x14ac:dyDescent="0.25">
      <c r="A5581" t="s">
        <v>15</v>
      </c>
      <c r="B5581" t="s">
        <v>28</v>
      </c>
      <c r="C5581" s="37">
        <v>5649</v>
      </c>
      <c r="D5581" s="38">
        <v>2012</v>
      </c>
    </row>
    <row r="5582" spans="1:4" x14ac:dyDescent="0.25">
      <c r="A5582" t="s">
        <v>15</v>
      </c>
      <c r="B5582" t="s">
        <v>29</v>
      </c>
      <c r="C5582" s="37">
        <v>157</v>
      </c>
      <c r="D5582" s="38">
        <v>2012</v>
      </c>
    </row>
    <row r="5583" spans="1:4" x14ac:dyDescent="0.25">
      <c r="A5583" t="s">
        <v>15</v>
      </c>
      <c r="B5583" t="s">
        <v>30</v>
      </c>
      <c r="C5583" s="37">
        <v>227</v>
      </c>
      <c r="D5583" s="38">
        <v>2012</v>
      </c>
    </row>
    <row r="5584" spans="1:4" x14ac:dyDescent="0.25">
      <c r="A5584" t="s">
        <v>15</v>
      </c>
      <c r="B5584" t="s">
        <v>31</v>
      </c>
      <c r="C5584" s="37">
        <v>351</v>
      </c>
      <c r="D5584" s="38">
        <v>2012</v>
      </c>
    </row>
    <row r="5585" spans="1:4" x14ac:dyDescent="0.25">
      <c r="A5585" t="s">
        <v>15</v>
      </c>
      <c r="B5585" t="s">
        <v>32</v>
      </c>
      <c r="C5585" s="37">
        <v>58</v>
      </c>
      <c r="D5585" s="38">
        <v>2012</v>
      </c>
    </row>
    <row r="5586" spans="1:4" x14ac:dyDescent="0.25">
      <c r="A5586" t="s">
        <v>15</v>
      </c>
      <c r="B5586" t="s">
        <v>33</v>
      </c>
      <c r="C5586" s="37">
        <v>80</v>
      </c>
      <c r="D5586" s="38">
        <v>2012</v>
      </c>
    </row>
    <row r="5587" spans="1:4" x14ac:dyDescent="0.25">
      <c r="A5587" t="s">
        <v>15</v>
      </c>
      <c r="B5587" t="s">
        <v>34</v>
      </c>
      <c r="C5587" s="37">
        <v>0</v>
      </c>
      <c r="D5587" s="38">
        <v>2012</v>
      </c>
    </row>
    <row r="5588" spans="1:4" x14ac:dyDescent="0.25">
      <c r="A5588" t="s">
        <v>15</v>
      </c>
      <c r="B5588" t="s">
        <v>35</v>
      </c>
      <c r="C5588" s="37">
        <v>91</v>
      </c>
      <c r="D5588" s="38">
        <v>2012</v>
      </c>
    </row>
    <row r="5589" spans="1:4" x14ac:dyDescent="0.25">
      <c r="A5589" t="s">
        <v>15</v>
      </c>
      <c r="B5589" t="s">
        <v>36</v>
      </c>
      <c r="C5589" s="37">
        <v>572</v>
      </c>
      <c r="D5589" s="38">
        <v>2012</v>
      </c>
    </row>
    <row r="5590" spans="1:4" x14ac:dyDescent="0.25">
      <c r="A5590" t="s">
        <v>15</v>
      </c>
      <c r="B5590" t="s">
        <v>37</v>
      </c>
      <c r="C5590" s="37">
        <v>99</v>
      </c>
      <c r="D5590" s="38">
        <v>2012</v>
      </c>
    </row>
    <row r="5591" spans="1:4" x14ac:dyDescent="0.25">
      <c r="A5591" t="s">
        <v>15</v>
      </c>
      <c r="B5591" t="s">
        <v>38</v>
      </c>
      <c r="C5591" s="37">
        <v>5846</v>
      </c>
      <c r="D5591" s="38">
        <v>2012</v>
      </c>
    </row>
    <row r="5592" spans="1:4" x14ac:dyDescent="0.25">
      <c r="A5592" t="s">
        <v>15</v>
      </c>
      <c r="B5592" t="s">
        <v>39</v>
      </c>
      <c r="C5592" s="37">
        <v>85</v>
      </c>
      <c r="D5592" s="38">
        <v>2012</v>
      </c>
    </row>
    <row r="5593" spans="1:4" x14ac:dyDescent="0.25">
      <c r="A5593" t="s">
        <v>15</v>
      </c>
      <c r="B5593" t="s">
        <v>40</v>
      </c>
      <c r="C5593" s="37">
        <v>3566</v>
      </c>
      <c r="D5593" s="38">
        <v>2012</v>
      </c>
    </row>
    <row r="5594" spans="1:4" x14ac:dyDescent="0.25">
      <c r="A5594" t="s">
        <v>15</v>
      </c>
      <c r="B5594" t="s">
        <v>41</v>
      </c>
      <c r="C5594" s="37">
        <v>1349</v>
      </c>
      <c r="D5594" s="38">
        <v>2012</v>
      </c>
    </row>
    <row r="5595" spans="1:4" x14ac:dyDescent="0.25">
      <c r="A5595" t="s">
        <v>15</v>
      </c>
      <c r="B5595" t="s">
        <v>42</v>
      </c>
      <c r="C5595" s="37">
        <v>0</v>
      </c>
      <c r="D5595" s="38">
        <v>2012</v>
      </c>
    </row>
    <row r="5596" spans="1:4" x14ac:dyDescent="0.25">
      <c r="A5596" t="s">
        <v>15</v>
      </c>
      <c r="B5596" t="s">
        <v>43</v>
      </c>
      <c r="C5596" s="37">
        <v>191</v>
      </c>
      <c r="D5596" s="38">
        <v>2012</v>
      </c>
    </row>
    <row r="5597" spans="1:4" x14ac:dyDescent="0.25">
      <c r="A5597" t="s">
        <v>15</v>
      </c>
      <c r="B5597" t="s">
        <v>44</v>
      </c>
      <c r="C5597" s="37">
        <v>0</v>
      </c>
      <c r="D5597" s="38">
        <v>2012</v>
      </c>
    </row>
    <row r="5598" spans="1:4" x14ac:dyDescent="0.25">
      <c r="A5598" t="s">
        <v>15</v>
      </c>
      <c r="B5598" t="s">
        <v>45</v>
      </c>
      <c r="C5598" s="37">
        <v>0</v>
      </c>
      <c r="D5598" s="38">
        <v>2012</v>
      </c>
    </row>
    <row r="5599" spans="1:4" x14ac:dyDescent="0.25">
      <c r="A5599" t="s">
        <v>15</v>
      </c>
      <c r="B5599" t="s">
        <v>46</v>
      </c>
      <c r="C5599" s="37">
        <v>6828</v>
      </c>
      <c r="D5599" s="38">
        <v>2012</v>
      </c>
    </row>
    <row r="5600" spans="1:4" x14ac:dyDescent="0.25">
      <c r="A5600" t="s">
        <v>15</v>
      </c>
      <c r="B5600" t="s">
        <v>47</v>
      </c>
      <c r="C5600" s="37">
        <v>135</v>
      </c>
      <c r="D5600" s="38">
        <v>2012</v>
      </c>
    </row>
    <row r="5601" spans="1:4" x14ac:dyDescent="0.25">
      <c r="A5601" t="s">
        <v>15</v>
      </c>
      <c r="B5601" t="s">
        <v>48</v>
      </c>
      <c r="C5601" s="37">
        <v>298</v>
      </c>
      <c r="D5601" s="38">
        <v>2012</v>
      </c>
    </row>
    <row r="5602" spans="1:4" x14ac:dyDescent="0.25">
      <c r="A5602" t="s">
        <v>15</v>
      </c>
      <c r="B5602" t="s">
        <v>49</v>
      </c>
      <c r="C5602" s="37">
        <v>0</v>
      </c>
      <c r="D5602" s="38">
        <v>2012</v>
      </c>
    </row>
    <row r="5603" spans="1:4" x14ac:dyDescent="0.25">
      <c r="A5603" t="s">
        <v>15</v>
      </c>
      <c r="B5603" t="s">
        <v>50</v>
      </c>
      <c r="C5603" s="37">
        <v>344</v>
      </c>
      <c r="D5603" s="38">
        <v>2012</v>
      </c>
    </row>
    <row r="5604" spans="1:4" x14ac:dyDescent="0.25">
      <c r="A5604" t="s">
        <v>15</v>
      </c>
      <c r="B5604" t="s">
        <v>51</v>
      </c>
      <c r="C5604" s="37">
        <v>133</v>
      </c>
      <c r="D5604" s="38">
        <v>2012</v>
      </c>
    </row>
    <row r="5605" spans="1:4" x14ac:dyDescent="0.25">
      <c r="A5605" t="s">
        <v>15</v>
      </c>
      <c r="B5605" t="s">
        <v>52</v>
      </c>
      <c r="C5605" s="37">
        <v>166</v>
      </c>
      <c r="D5605" s="38">
        <v>2012</v>
      </c>
    </row>
    <row r="5606" spans="1:4" x14ac:dyDescent="0.25">
      <c r="A5606" t="s">
        <v>15</v>
      </c>
      <c r="B5606" t="s">
        <v>53</v>
      </c>
      <c r="C5606" s="37">
        <v>0</v>
      </c>
      <c r="D5606" s="38">
        <v>2012</v>
      </c>
    </row>
    <row r="5607" spans="1:4" x14ac:dyDescent="0.25">
      <c r="A5607" t="s">
        <v>15</v>
      </c>
      <c r="B5607" t="s">
        <v>54</v>
      </c>
      <c r="C5607" s="37">
        <v>1746</v>
      </c>
      <c r="D5607" s="38">
        <v>2012</v>
      </c>
    </row>
    <row r="5608" spans="1:4" x14ac:dyDescent="0.25">
      <c r="A5608" t="s">
        <v>15</v>
      </c>
      <c r="B5608" t="s">
        <v>55</v>
      </c>
      <c r="C5608" s="37">
        <v>29</v>
      </c>
      <c r="D5608" s="38">
        <v>2012</v>
      </c>
    </row>
    <row r="5609" spans="1:4" x14ac:dyDescent="0.25">
      <c r="A5609" t="s">
        <v>15</v>
      </c>
      <c r="B5609" t="s">
        <v>56</v>
      </c>
      <c r="C5609" s="37">
        <v>161</v>
      </c>
      <c r="D5609" s="38">
        <v>2012</v>
      </c>
    </row>
    <row r="5610" spans="1:4" x14ac:dyDescent="0.25">
      <c r="A5610" t="s">
        <v>15</v>
      </c>
      <c r="B5610" t="s">
        <v>57</v>
      </c>
      <c r="C5610" s="37">
        <v>0</v>
      </c>
      <c r="D5610" s="38">
        <v>2012</v>
      </c>
    </row>
    <row r="5611" spans="1:4" x14ac:dyDescent="0.25">
      <c r="A5611" t="s">
        <v>15</v>
      </c>
      <c r="B5611" t="s">
        <v>58</v>
      </c>
      <c r="C5611" s="37">
        <v>0</v>
      </c>
      <c r="D5611" s="38">
        <v>2012</v>
      </c>
    </row>
    <row r="5612" spans="1:4" x14ac:dyDescent="0.25">
      <c r="A5612" t="s">
        <v>16</v>
      </c>
      <c r="B5612" t="s">
        <v>8</v>
      </c>
      <c r="C5612" s="37">
        <v>79</v>
      </c>
      <c r="D5612" s="38">
        <v>2012</v>
      </c>
    </row>
    <row r="5613" spans="1:4" x14ac:dyDescent="0.25">
      <c r="A5613" t="s">
        <v>16</v>
      </c>
      <c r="B5613" t="s">
        <v>9</v>
      </c>
      <c r="C5613" s="37">
        <v>1247</v>
      </c>
      <c r="D5613" s="38">
        <v>2012</v>
      </c>
    </row>
    <row r="5614" spans="1:4" x14ac:dyDescent="0.25">
      <c r="A5614" t="s">
        <v>16</v>
      </c>
      <c r="B5614" t="s">
        <v>10</v>
      </c>
      <c r="C5614" s="37">
        <v>902</v>
      </c>
      <c r="D5614" s="38">
        <v>2012</v>
      </c>
    </row>
    <row r="5615" spans="1:4" x14ac:dyDescent="0.25">
      <c r="A5615" t="s">
        <v>16</v>
      </c>
      <c r="B5615" t="s">
        <v>11</v>
      </c>
      <c r="C5615" s="37">
        <v>35</v>
      </c>
      <c r="D5615" s="38">
        <v>2012</v>
      </c>
    </row>
    <row r="5616" spans="1:4" x14ac:dyDescent="0.25">
      <c r="A5616" t="s">
        <v>16</v>
      </c>
      <c r="B5616" t="s">
        <v>12</v>
      </c>
      <c r="C5616" s="37">
        <v>4999</v>
      </c>
      <c r="D5616" s="38">
        <v>2012</v>
      </c>
    </row>
    <row r="5617" spans="1:4" x14ac:dyDescent="0.25">
      <c r="A5617" t="s">
        <v>16</v>
      </c>
      <c r="B5617" t="s">
        <v>13</v>
      </c>
      <c r="C5617" s="37">
        <v>677</v>
      </c>
      <c r="D5617" s="38">
        <v>2012</v>
      </c>
    </row>
    <row r="5618" spans="1:4" x14ac:dyDescent="0.25">
      <c r="A5618" t="s">
        <v>16</v>
      </c>
      <c r="B5618" t="s">
        <v>14</v>
      </c>
      <c r="C5618" s="37">
        <v>618</v>
      </c>
      <c r="D5618" s="38">
        <v>2012</v>
      </c>
    </row>
    <row r="5619" spans="1:4" x14ac:dyDescent="0.25">
      <c r="A5619" t="s">
        <v>16</v>
      </c>
      <c r="B5619" t="s">
        <v>15</v>
      </c>
      <c r="C5619" s="37">
        <v>78</v>
      </c>
      <c r="D5619" s="38">
        <v>2012</v>
      </c>
    </row>
    <row r="5620" spans="1:4" x14ac:dyDescent="0.25">
      <c r="A5620" t="s">
        <v>16</v>
      </c>
      <c r="B5620" t="s">
        <v>16</v>
      </c>
      <c r="C5620" s="37" t="s">
        <v>60</v>
      </c>
      <c r="D5620" s="38">
        <v>2012</v>
      </c>
    </row>
    <row r="5621" spans="1:4" x14ac:dyDescent="0.25">
      <c r="A5621" t="s">
        <v>16</v>
      </c>
      <c r="B5621" t="s">
        <v>17</v>
      </c>
      <c r="C5621" s="37">
        <v>1705</v>
      </c>
      <c r="D5621" s="38">
        <v>2012</v>
      </c>
    </row>
    <row r="5622" spans="1:4" x14ac:dyDescent="0.25">
      <c r="A5622" t="s">
        <v>16</v>
      </c>
      <c r="B5622" t="s">
        <v>18</v>
      </c>
      <c r="C5622" s="37">
        <v>1079</v>
      </c>
      <c r="D5622" s="38">
        <v>2012</v>
      </c>
    </row>
    <row r="5623" spans="1:4" x14ac:dyDescent="0.25">
      <c r="A5623" t="s">
        <v>16</v>
      </c>
      <c r="B5623" t="s">
        <v>19</v>
      </c>
      <c r="C5623" s="37">
        <v>38</v>
      </c>
      <c r="D5623" s="38">
        <v>2012</v>
      </c>
    </row>
    <row r="5624" spans="1:4" x14ac:dyDescent="0.25">
      <c r="A5624" t="s">
        <v>16</v>
      </c>
      <c r="B5624" t="s">
        <v>20</v>
      </c>
      <c r="C5624" s="37">
        <v>46</v>
      </c>
      <c r="D5624" s="38">
        <v>2012</v>
      </c>
    </row>
    <row r="5625" spans="1:4" x14ac:dyDescent="0.25">
      <c r="A5625" t="s">
        <v>16</v>
      </c>
      <c r="B5625" t="s">
        <v>21</v>
      </c>
      <c r="C5625" s="37">
        <v>795</v>
      </c>
      <c r="D5625" s="38">
        <v>2012</v>
      </c>
    </row>
    <row r="5626" spans="1:4" x14ac:dyDescent="0.25">
      <c r="A5626" t="s">
        <v>16</v>
      </c>
      <c r="B5626" t="s">
        <v>22</v>
      </c>
      <c r="C5626" s="37">
        <v>469</v>
      </c>
      <c r="D5626" s="38">
        <v>2012</v>
      </c>
    </row>
    <row r="5627" spans="1:4" x14ac:dyDescent="0.25">
      <c r="A5627" t="s">
        <v>16</v>
      </c>
      <c r="B5627" t="s">
        <v>23</v>
      </c>
      <c r="C5627" s="37">
        <v>133</v>
      </c>
      <c r="D5627" s="38">
        <v>2012</v>
      </c>
    </row>
    <row r="5628" spans="1:4" x14ac:dyDescent="0.25">
      <c r="A5628" t="s">
        <v>16</v>
      </c>
      <c r="B5628" t="s">
        <v>24</v>
      </c>
      <c r="C5628" s="37">
        <v>164</v>
      </c>
      <c r="D5628" s="38">
        <v>2012</v>
      </c>
    </row>
    <row r="5629" spans="1:4" x14ac:dyDescent="0.25">
      <c r="A5629" t="s">
        <v>16</v>
      </c>
      <c r="B5629" t="s">
        <v>25</v>
      </c>
      <c r="C5629" s="37">
        <v>112</v>
      </c>
      <c r="D5629" s="38">
        <v>2012</v>
      </c>
    </row>
    <row r="5630" spans="1:4" x14ac:dyDescent="0.25">
      <c r="A5630" t="s">
        <v>16</v>
      </c>
      <c r="B5630" t="s">
        <v>26</v>
      </c>
      <c r="C5630" s="37">
        <v>283</v>
      </c>
      <c r="D5630" s="38">
        <v>2012</v>
      </c>
    </row>
    <row r="5631" spans="1:4" x14ac:dyDescent="0.25">
      <c r="A5631" t="s">
        <v>16</v>
      </c>
      <c r="B5631" t="s">
        <v>27</v>
      </c>
      <c r="C5631" s="37">
        <v>194</v>
      </c>
      <c r="D5631" s="38">
        <v>2012</v>
      </c>
    </row>
    <row r="5632" spans="1:4" x14ac:dyDescent="0.25">
      <c r="A5632" t="s">
        <v>16</v>
      </c>
      <c r="B5632" t="s">
        <v>28</v>
      </c>
      <c r="C5632" s="37">
        <v>14120</v>
      </c>
      <c r="D5632" s="38">
        <v>2012</v>
      </c>
    </row>
    <row r="5633" spans="1:4" x14ac:dyDescent="0.25">
      <c r="A5633" t="s">
        <v>16</v>
      </c>
      <c r="B5633" t="s">
        <v>29</v>
      </c>
      <c r="C5633" s="37">
        <v>1524</v>
      </c>
      <c r="D5633" s="38">
        <v>2012</v>
      </c>
    </row>
    <row r="5634" spans="1:4" x14ac:dyDescent="0.25">
      <c r="A5634" t="s">
        <v>16</v>
      </c>
      <c r="B5634" t="s">
        <v>30</v>
      </c>
      <c r="C5634" s="37">
        <v>944</v>
      </c>
      <c r="D5634" s="38">
        <v>2012</v>
      </c>
    </row>
    <row r="5635" spans="1:4" x14ac:dyDescent="0.25">
      <c r="A5635" t="s">
        <v>16</v>
      </c>
      <c r="B5635" t="s">
        <v>31</v>
      </c>
      <c r="C5635" s="37">
        <v>393</v>
      </c>
      <c r="D5635" s="38">
        <v>2012</v>
      </c>
    </row>
    <row r="5636" spans="1:4" x14ac:dyDescent="0.25">
      <c r="A5636" t="s">
        <v>16</v>
      </c>
      <c r="B5636" t="s">
        <v>32</v>
      </c>
      <c r="C5636" s="37">
        <v>44</v>
      </c>
      <c r="D5636" s="38">
        <v>2012</v>
      </c>
    </row>
    <row r="5637" spans="1:4" x14ac:dyDescent="0.25">
      <c r="A5637" t="s">
        <v>16</v>
      </c>
      <c r="B5637" t="s">
        <v>33</v>
      </c>
      <c r="C5637" s="37">
        <v>337</v>
      </c>
      <c r="D5637" s="38">
        <v>2012</v>
      </c>
    </row>
    <row r="5638" spans="1:4" x14ac:dyDescent="0.25">
      <c r="A5638" t="s">
        <v>16</v>
      </c>
      <c r="B5638" t="s">
        <v>34</v>
      </c>
      <c r="C5638" s="37">
        <v>0</v>
      </c>
      <c r="D5638" s="38">
        <v>2012</v>
      </c>
    </row>
    <row r="5639" spans="1:4" x14ac:dyDescent="0.25">
      <c r="A5639" t="s">
        <v>16</v>
      </c>
      <c r="B5639" t="s">
        <v>35</v>
      </c>
      <c r="C5639" s="37">
        <v>172</v>
      </c>
      <c r="D5639" s="38">
        <v>2012</v>
      </c>
    </row>
    <row r="5640" spans="1:4" x14ac:dyDescent="0.25">
      <c r="A5640" t="s">
        <v>16</v>
      </c>
      <c r="B5640" t="s">
        <v>36</v>
      </c>
      <c r="C5640" s="37">
        <v>42</v>
      </c>
      <c r="D5640" s="38">
        <v>2012</v>
      </c>
    </row>
    <row r="5641" spans="1:4" x14ac:dyDescent="0.25">
      <c r="A5641" t="s">
        <v>16</v>
      </c>
      <c r="B5641" t="s">
        <v>37</v>
      </c>
      <c r="C5641" s="37">
        <v>197</v>
      </c>
      <c r="D5641" s="38">
        <v>2012</v>
      </c>
    </row>
    <row r="5642" spans="1:4" x14ac:dyDescent="0.25">
      <c r="A5642" t="s">
        <v>16</v>
      </c>
      <c r="B5642" t="s">
        <v>38</v>
      </c>
      <c r="C5642" s="37">
        <v>1451</v>
      </c>
      <c r="D5642" s="38">
        <v>2012</v>
      </c>
    </row>
    <row r="5643" spans="1:4" x14ac:dyDescent="0.25">
      <c r="A5643" t="s">
        <v>16</v>
      </c>
      <c r="B5643" t="s">
        <v>39</v>
      </c>
      <c r="C5643" s="37">
        <v>116</v>
      </c>
      <c r="D5643" s="38">
        <v>2012</v>
      </c>
    </row>
    <row r="5644" spans="1:4" x14ac:dyDescent="0.25">
      <c r="A5644" t="s">
        <v>16</v>
      </c>
      <c r="B5644" t="s">
        <v>40</v>
      </c>
      <c r="C5644" s="37">
        <v>3085</v>
      </c>
      <c r="D5644" s="38">
        <v>2012</v>
      </c>
    </row>
    <row r="5645" spans="1:4" x14ac:dyDescent="0.25">
      <c r="A5645" t="s">
        <v>16</v>
      </c>
      <c r="B5645" t="s">
        <v>41</v>
      </c>
      <c r="C5645" s="37">
        <v>985</v>
      </c>
      <c r="D5645" s="38">
        <v>2012</v>
      </c>
    </row>
    <row r="5646" spans="1:4" x14ac:dyDescent="0.25">
      <c r="A5646" t="s">
        <v>16</v>
      </c>
      <c r="B5646" t="s">
        <v>42</v>
      </c>
      <c r="C5646" s="37">
        <v>0</v>
      </c>
      <c r="D5646" s="38">
        <v>2012</v>
      </c>
    </row>
    <row r="5647" spans="1:4" x14ac:dyDescent="0.25">
      <c r="A5647" t="s">
        <v>16</v>
      </c>
      <c r="B5647" t="s">
        <v>43</v>
      </c>
      <c r="C5647" s="37">
        <v>651</v>
      </c>
      <c r="D5647" s="38">
        <v>2012</v>
      </c>
    </row>
    <row r="5648" spans="1:4" x14ac:dyDescent="0.25">
      <c r="A5648" t="s">
        <v>16</v>
      </c>
      <c r="B5648" t="s">
        <v>44</v>
      </c>
      <c r="C5648" s="37">
        <v>0</v>
      </c>
      <c r="D5648" s="38">
        <v>2012</v>
      </c>
    </row>
    <row r="5649" spans="1:4" x14ac:dyDescent="0.25">
      <c r="A5649" t="s">
        <v>16</v>
      </c>
      <c r="B5649" t="s">
        <v>45</v>
      </c>
      <c r="C5649" s="37">
        <v>157</v>
      </c>
      <c r="D5649" s="38">
        <v>2012</v>
      </c>
    </row>
    <row r="5650" spans="1:4" x14ac:dyDescent="0.25">
      <c r="A5650" t="s">
        <v>16</v>
      </c>
      <c r="B5650" t="s">
        <v>46</v>
      </c>
      <c r="C5650" s="37">
        <v>1494</v>
      </c>
      <c r="D5650" s="38">
        <v>2012</v>
      </c>
    </row>
    <row r="5651" spans="1:4" x14ac:dyDescent="0.25">
      <c r="A5651" t="s">
        <v>16</v>
      </c>
      <c r="B5651" t="s">
        <v>47</v>
      </c>
      <c r="C5651" s="37">
        <v>635</v>
      </c>
      <c r="D5651" s="38">
        <v>2012</v>
      </c>
    </row>
    <row r="5652" spans="1:4" x14ac:dyDescent="0.25">
      <c r="A5652" t="s">
        <v>16</v>
      </c>
      <c r="B5652" t="s">
        <v>48</v>
      </c>
      <c r="C5652" s="37">
        <v>150</v>
      </c>
      <c r="D5652" s="38">
        <v>2012</v>
      </c>
    </row>
    <row r="5653" spans="1:4" x14ac:dyDescent="0.25">
      <c r="A5653" t="s">
        <v>16</v>
      </c>
      <c r="B5653" t="s">
        <v>49</v>
      </c>
      <c r="C5653" s="37">
        <v>0</v>
      </c>
      <c r="D5653" s="38">
        <v>2012</v>
      </c>
    </row>
    <row r="5654" spans="1:4" x14ac:dyDescent="0.25">
      <c r="A5654" t="s">
        <v>16</v>
      </c>
      <c r="B5654" t="s">
        <v>50</v>
      </c>
      <c r="C5654" s="37">
        <v>577</v>
      </c>
      <c r="D5654" s="38">
        <v>2012</v>
      </c>
    </row>
    <row r="5655" spans="1:4" x14ac:dyDescent="0.25">
      <c r="A5655" t="s">
        <v>16</v>
      </c>
      <c r="B5655" t="s">
        <v>51</v>
      </c>
      <c r="C5655" s="37">
        <v>1473</v>
      </c>
      <c r="D5655" s="38">
        <v>2012</v>
      </c>
    </row>
    <row r="5656" spans="1:4" x14ac:dyDescent="0.25">
      <c r="A5656" t="s">
        <v>16</v>
      </c>
      <c r="B5656" t="s">
        <v>52</v>
      </c>
      <c r="C5656" s="37">
        <v>116</v>
      </c>
      <c r="D5656" s="38">
        <v>2012</v>
      </c>
    </row>
    <row r="5657" spans="1:4" x14ac:dyDescent="0.25">
      <c r="A5657" t="s">
        <v>16</v>
      </c>
      <c r="B5657" t="s">
        <v>53</v>
      </c>
      <c r="C5657" s="37">
        <v>267</v>
      </c>
      <c r="D5657" s="38">
        <v>2012</v>
      </c>
    </row>
    <row r="5658" spans="1:4" x14ac:dyDescent="0.25">
      <c r="A5658" t="s">
        <v>16</v>
      </c>
      <c r="B5658" t="s">
        <v>54</v>
      </c>
      <c r="C5658" s="37">
        <v>9537</v>
      </c>
      <c r="D5658" s="38">
        <v>2012</v>
      </c>
    </row>
    <row r="5659" spans="1:4" x14ac:dyDescent="0.25">
      <c r="A5659" t="s">
        <v>16</v>
      </c>
      <c r="B5659" t="s">
        <v>55</v>
      </c>
      <c r="C5659" s="37">
        <v>481</v>
      </c>
      <c r="D5659" s="38">
        <v>2012</v>
      </c>
    </row>
    <row r="5660" spans="1:4" x14ac:dyDescent="0.25">
      <c r="A5660" t="s">
        <v>16</v>
      </c>
      <c r="B5660" t="s">
        <v>56</v>
      </c>
      <c r="C5660" s="37">
        <v>293</v>
      </c>
      <c r="D5660" s="38">
        <v>2012</v>
      </c>
    </row>
    <row r="5661" spans="1:4" x14ac:dyDescent="0.25">
      <c r="A5661" t="s">
        <v>16</v>
      </c>
      <c r="B5661" t="s">
        <v>57</v>
      </c>
      <c r="C5661" s="37">
        <v>721</v>
      </c>
      <c r="D5661" s="38">
        <v>2012</v>
      </c>
    </row>
    <row r="5662" spans="1:4" x14ac:dyDescent="0.25">
      <c r="A5662" t="s">
        <v>16</v>
      </c>
      <c r="B5662" t="s">
        <v>58</v>
      </c>
      <c r="C5662" s="37">
        <v>215</v>
      </c>
      <c r="D5662" s="38">
        <v>2012</v>
      </c>
    </row>
    <row r="5663" spans="1:4" x14ac:dyDescent="0.25">
      <c r="A5663" t="s">
        <v>17</v>
      </c>
      <c r="B5663" t="s">
        <v>8</v>
      </c>
      <c r="C5663" s="37">
        <v>18599</v>
      </c>
      <c r="D5663" s="38">
        <v>2012</v>
      </c>
    </row>
    <row r="5664" spans="1:4" x14ac:dyDescent="0.25">
      <c r="A5664" t="s">
        <v>17</v>
      </c>
      <c r="B5664" t="s">
        <v>9</v>
      </c>
      <c r="C5664" s="37">
        <v>10704</v>
      </c>
      <c r="D5664" s="38">
        <v>2012</v>
      </c>
    </row>
    <row r="5665" spans="1:4" x14ac:dyDescent="0.25">
      <c r="A5665" t="s">
        <v>17</v>
      </c>
      <c r="B5665" t="s">
        <v>10</v>
      </c>
      <c r="C5665" s="37">
        <v>6473</v>
      </c>
      <c r="D5665" s="38">
        <v>2012</v>
      </c>
    </row>
    <row r="5666" spans="1:4" x14ac:dyDescent="0.25">
      <c r="A5666" t="s">
        <v>17</v>
      </c>
      <c r="B5666" t="s">
        <v>11</v>
      </c>
      <c r="C5666" s="37">
        <v>3321</v>
      </c>
      <c r="D5666" s="38">
        <v>2012</v>
      </c>
    </row>
    <row r="5667" spans="1:4" x14ac:dyDescent="0.25">
      <c r="A5667" t="s">
        <v>17</v>
      </c>
      <c r="B5667" t="s">
        <v>12</v>
      </c>
      <c r="C5667" s="37">
        <v>20386</v>
      </c>
      <c r="D5667" s="38">
        <v>2012</v>
      </c>
    </row>
    <row r="5668" spans="1:4" x14ac:dyDescent="0.25">
      <c r="A5668" t="s">
        <v>17</v>
      </c>
      <c r="B5668" t="s">
        <v>13</v>
      </c>
      <c r="C5668" s="37">
        <v>8766</v>
      </c>
      <c r="D5668" s="38">
        <v>2012</v>
      </c>
    </row>
    <row r="5669" spans="1:4" x14ac:dyDescent="0.25">
      <c r="A5669" t="s">
        <v>17</v>
      </c>
      <c r="B5669" t="s">
        <v>14</v>
      </c>
      <c r="C5669" s="37">
        <v>8975</v>
      </c>
      <c r="D5669" s="38">
        <v>2012</v>
      </c>
    </row>
    <row r="5670" spans="1:4" x14ac:dyDescent="0.25">
      <c r="A5670" t="s">
        <v>17</v>
      </c>
      <c r="B5670" t="s">
        <v>15</v>
      </c>
      <c r="C5670" s="37">
        <v>1099</v>
      </c>
      <c r="D5670" s="38">
        <v>2012</v>
      </c>
    </row>
    <row r="5671" spans="1:4" x14ac:dyDescent="0.25">
      <c r="A5671" t="s">
        <v>17</v>
      </c>
      <c r="B5671" t="s">
        <v>16</v>
      </c>
      <c r="C5671" s="37">
        <v>780</v>
      </c>
      <c r="D5671" s="38">
        <v>2012</v>
      </c>
    </row>
    <row r="5672" spans="1:4" x14ac:dyDescent="0.25">
      <c r="A5672" t="s">
        <v>17</v>
      </c>
      <c r="B5672" t="s">
        <v>17</v>
      </c>
      <c r="C5672" s="37" t="s">
        <v>60</v>
      </c>
      <c r="D5672" s="38">
        <v>2012</v>
      </c>
    </row>
    <row r="5673" spans="1:4" x14ac:dyDescent="0.25">
      <c r="A5673" t="s">
        <v>17</v>
      </c>
      <c r="B5673" t="s">
        <v>18</v>
      </c>
      <c r="C5673" s="37">
        <v>42754</v>
      </c>
      <c r="D5673" s="38">
        <v>2012</v>
      </c>
    </row>
    <row r="5674" spans="1:4" x14ac:dyDescent="0.25">
      <c r="A5674" t="s">
        <v>17</v>
      </c>
      <c r="B5674" t="s">
        <v>19</v>
      </c>
      <c r="C5674" s="37">
        <v>3177</v>
      </c>
      <c r="D5674" s="38">
        <v>2012</v>
      </c>
    </row>
    <row r="5675" spans="1:4" x14ac:dyDescent="0.25">
      <c r="A5675" t="s">
        <v>17</v>
      </c>
      <c r="B5675" t="s">
        <v>20</v>
      </c>
      <c r="C5675" s="37">
        <v>1268</v>
      </c>
      <c r="D5675" s="38">
        <v>2012</v>
      </c>
    </row>
    <row r="5676" spans="1:4" x14ac:dyDescent="0.25">
      <c r="A5676" t="s">
        <v>17</v>
      </c>
      <c r="B5676" t="s">
        <v>21</v>
      </c>
      <c r="C5676" s="37">
        <v>22565</v>
      </c>
      <c r="D5676" s="38">
        <v>2012</v>
      </c>
    </row>
    <row r="5677" spans="1:4" x14ac:dyDescent="0.25">
      <c r="A5677" t="s">
        <v>17</v>
      </c>
      <c r="B5677" t="s">
        <v>22</v>
      </c>
      <c r="C5677" s="37">
        <v>13803</v>
      </c>
      <c r="D5677" s="38">
        <v>2012</v>
      </c>
    </row>
    <row r="5678" spans="1:4" x14ac:dyDescent="0.25">
      <c r="A5678" t="s">
        <v>17</v>
      </c>
      <c r="B5678" t="s">
        <v>23</v>
      </c>
      <c r="C5678" s="37">
        <v>3864</v>
      </c>
      <c r="D5678" s="38">
        <v>2012</v>
      </c>
    </row>
    <row r="5679" spans="1:4" x14ac:dyDescent="0.25">
      <c r="A5679" t="s">
        <v>17</v>
      </c>
      <c r="B5679" t="s">
        <v>24</v>
      </c>
      <c r="C5679" s="37">
        <v>5661</v>
      </c>
      <c r="D5679" s="38">
        <v>2012</v>
      </c>
    </row>
    <row r="5680" spans="1:4" x14ac:dyDescent="0.25">
      <c r="A5680" t="s">
        <v>17</v>
      </c>
      <c r="B5680" t="s">
        <v>25</v>
      </c>
      <c r="C5680" s="37">
        <v>6912</v>
      </c>
      <c r="D5680" s="38">
        <v>2012</v>
      </c>
    </row>
    <row r="5681" spans="1:4" x14ac:dyDescent="0.25">
      <c r="A5681" t="s">
        <v>17</v>
      </c>
      <c r="B5681" t="s">
        <v>26</v>
      </c>
      <c r="C5681" s="37">
        <v>5550</v>
      </c>
      <c r="D5681" s="38">
        <v>2012</v>
      </c>
    </row>
    <row r="5682" spans="1:4" x14ac:dyDescent="0.25">
      <c r="A5682" t="s">
        <v>17</v>
      </c>
      <c r="B5682" t="s">
        <v>27</v>
      </c>
      <c r="C5682" s="37">
        <v>7348</v>
      </c>
      <c r="D5682" s="38">
        <v>2012</v>
      </c>
    </row>
    <row r="5683" spans="1:4" x14ac:dyDescent="0.25">
      <c r="A5683" t="s">
        <v>17</v>
      </c>
      <c r="B5683" t="s">
        <v>28</v>
      </c>
      <c r="C5683" s="37">
        <v>10442</v>
      </c>
      <c r="D5683" s="38">
        <v>2012</v>
      </c>
    </row>
    <row r="5684" spans="1:4" x14ac:dyDescent="0.25">
      <c r="A5684" t="s">
        <v>17</v>
      </c>
      <c r="B5684" t="s">
        <v>29</v>
      </c>
      <c r="C5684" s="37">
        <v>15159</v>
      </c>
      <c r="D5684" s="38">
        <v>2012</v>
      </c>
    </row>
    <row r="5685" spans="1:4" x14ac:dyDescent="0.25">
      <c r="A5685" t="s">
        <v>17</v>
      </c>
      <c r="B5685" t="s">
        <v>30</v>
      </c>
      <c r="C5685" s="37">
        <v>23400</v>
      </c>
      <c r="D5685" s="38">
        <v>2012</v>
      </c>
    </row>
    <row r="5686" spans="1:4" x14ac:dyDescent="0.25">
      <c r="A5686" t="s">
        <v>17</v>
      </c>
      <c r="B5686" t="s">
        <v>31</v>
      </c>
      <c r="C5686" s="37">
        <v>5460</v>
      </c>
      <c r="D5686" s="38">
        <v>2012</v>
      </c>
    </row>
    <row r="5687" spans="1:4" x14ac:dyDescent="0.25">
      <c r="A5687" t="s">
        <v>17</v>
      </c>
      <c r="B5687" t="s">
        <v>32</v>
      </c>
      <c r="C5687" s="37">
        <v>5490</v>
      </c>
      <c r="D5687" s="38">
        <v>2012</v>
      </c>
    </row>
    <row r="5688" spans="1:4" x14ac:dyDescent="0.25">
      <c r="A5688" t="s">
        <v>17</v>
      </c>
      <c r="B5688" t="s">
        <v>33</v>
      </c>
      <c r="C5688" s="37">
        <v>10666</v>
      </c>
      <c r="D5688" s="38">
        <v>2012</v>
      </c>
    </row>
    <row r="5689" spans="1:4" x14ac:dyDescent="0.25">
      <c r="A5689" t="s">
        <v>17</v>
      </c>
      <c r="B5689" t="s">
        <v>34</v>
      </c>
      <c r="C5689" s="37">
        <v>1758</v>
      </c>
      <c r="D5689" s="38">
        <v>2012</v>
      </c>
    </row>
    <row r="5690" spans="1:4" x14ac:dyDescent="0.25">
      <c r="A5690" t="s">
        <v>17</v>
      </c>
      <c r="B5690" t="s">
        <v>35</v>
      </c>
      <c r="C5690" s="37">
        <v>945</v>
      </c>
      <c r="D5690" s="38">
        <v>2012</v>
      </c>
    </row>
    <row r="5691" spans="1:4" x14ac:dyDescent="0.25">
      <c r="A5691" t="s">
        <v>17</v>
      </c>
      <c r="B5691" t="s">
        <v>36</v>
      </c>
      <c r="C5691" s="37">
        <v>1241</v>
      </c>
      <c r="D5691" s="38">
        <v>2012</v>
      </c>
    </row>
    <row r="5692" spans="1:4" x14ac:dyDescent="0.25">
      <c r="A5692" t="s">
        <v>17</v>
      </c>
      <c r="B5692" t="s">
        <v>37</v>
      </c>
      <c r="C5692" s="37">
        <v>2362</v>
      </c>
      <c r="D5692" s="38">
        <v>2012</v>
      </c>
    </row>
    <row r="5693" spans="1:4" x14ac:dyDescent="0.25">
      <c r="A5693" t="s">
        <v>17</v>
      </c>
      <c r="B5693" t="s">
        <v>38</v>
      </c>
      <c r="C5693" s="37">
        <v>27606</v>
      </c>
      <c r="D5693" s="38">
        <v>2012</v>
      </c>
    </row>
    <row r="5694" spans="1:4" x14ac:dyDescent="0.25">
      <c r="A5694" t="s">
        <v>17</v>
      </c>
      <c r="B5694" t="s">
        <v>39</v>
      </c>
      <c r="C5694" s="37">
        <v>2853</v>
      </c>
      <c r="D5694" s="38">
        <v>2012</v>
      </c>
    </row>
    <row r="5695" spans="1:4" x14ac:dyDescent="0.25">
      <c r="A5695" t="s">
        <v>17</v>
      </c>
      <c r="B5695" t="s">
        <v>40</v>
      </c>
      <c r="C5695" s="37">
        <v>53009</v>
      </c>
      <c r="D5695" s="38">
        <v>2012</v>
      </c>
    </row>
    <row r="5696" spans="1:4" x14ac:dyDescent="0.25">
      <c r="A5696" t="s">
        <v>17</v>
      </c>
      <c r="B5696" t="s">
        <v>41</v>
      </c>
      <c r="C5696" s="37">
        <v>23133</v>
      </c>
      <c r="D5696" s="38">
        <v>2012</v>
      </c>
    </row>
    <row r="5697" spans="1:4" x14ac:dyDescent="0.25">
      <c r="A5697" t="s">
        <v>17</v>
      </c>
      <c r="B5697" t="s">
        <v>42</v>
      </c>
      <c r="C5697" s="37">
        <v>239</v>
      </c>
      <c r="D5697" s="38">
        <v>2012</v>
      </c>
    </row>
    <row r="5698" spans="1:4" x14ac:dyDescent="0.25">
      <c r="A5698" t="s">
        <v>17</v>
      </c>
      <c r="B5698" t="s">
        <v>43</v>
      </c>
      <c r="C5698" s="37">
        <v>22927</v>
      </c>
      <c r="D5698" s="38">
        <v>2012</v>
      </c>
    </row>
    <row r="5699" spans="1:4" x14ac:dyDescent="0.25">
      <c r="A5699" t="s">
        <v>17</v>
      </c>
      <c r="B5699" t="s">
        <v>44</v>
      </c>
      <c r="C5699" s="37">
        <v>3142</v>
      </c>
      <c r="D5699" s="38">
        <v>2012</v>
      </c>
    </row>
    <row r="5700" spans="1:4" x14ac:dyDescent="0.25">
      <c r="A5700" t="s">
        <v>17</v>
      </c>
      <c r="B5700" t="s">
        <v>45</v>
      </c>
      <c r="C5700" s="37">
        <v>2919</v>
      </c>
      <c r="D5700" s="38">
        <v>2012</v>
      </c>
    </row>
    <row r="5701" spans="1:4" x14ac:dyDescent="0.25">
      <c r="A5701" t="s">
        <v>17</v>
      </c>
      <c r="B5701" t="s">
        <v>46</v>
      </c>
      <c r="C5701" s="37">
        <v>25659</v>
      </c>
      <c r="D5701" s="38">
        <v>2012</v>
      </c>
    </row>
    <row r="5702" spans="1:4" x14ac:dyDescent="0.25">
      <c r="A5702" t="s">
        <v>17</v>
      </c>
      <c r="B5702" t="s">
        <v>47</v>
      </c>
      <c r="C5702" s="37">
        <v>3050</v>
      </c>
      <c r="D5702" s="38">
        <v>2012</v>
      </c>
    </row>
    <row r="5703" spans="1:4" x14ac:dyDescent="0.25">
      <c r="A5703" t="s">
        <v>17</v>
      </c>
      <c r="B5703" t="s">
        <v>48</v>
      </c>
      <c r="C5703" s="37">
        <v>11366</v>
      </c>
      <c r="D5703" s="38">
        <v>2012</v>
      </c>
    </row>
    <row r="5704" spans="1:4" x14ac:dyDescent="0.25">
      <c r="A5704" t="s">
        <v>17</v>
      </c>
      <c r="B5704" t="s">
        <v>49</v>
      </c>
      <c r="C5704" s="37">
        <v>1070</v>
      </c>
      <c r="D5704" s="38">
        <v>2012</v>
      </c>
    </row>
    <row r="5705" spans="1:4" x14ac:dyDescent="0.25">
      <c r="A5705" t="s">
        <v>17</v>
      </c>
      <c r="B5705" t="s">
        <v>50</v>
      </c>
      <c r="C5705" s="37">
        <v>16275</v>
      </c>
      <c r="D5705" s="38">
        <v>2012</v>
      </c>
    </row>
    <row r="5706" spans="1:4" x14ac:dyDescent="0.25">
      <c r="A5706" t="s">
        <v>17</v>
      </c>
      <c r="B5706" t="s">
        <v>51</v>
      </c>
      <c r="C5706" s="37">
        <v>28564</v>
      </c>
      <c r="D5706" s="38">
        <v>2012</v>
      </c>
    </row>
    <row r="5707" spans="1:4" x14ac:dyDescent="0.25">
      <c r="A5707" t="s">
        <v>17</v>
      </c>
      <c r="B5707" t="s">
        <v>52</v>
      </c>
      <c r="C5707" s="37">
        <v>2499</v>
      </c>
      <c r="D5707" s="38">
        <v>2012</v>
      </c>
    </row>
    <row r="5708" spans="1:4" x14ac:dyDescent="0.25">
      <c r="A5708" t="s">
        <v>17</v>
      </c>
      <c r="B5708" t="s">
        <v>53</v>
      </c>
      <c r="C5708" s="37">
        <v>2747</v>
      </c>
      <c r="D5708" s="38">
        <v>2012</v>
      </c>
    </row>
    <row r="5709" spans="1:4" x14ac:dyDescent="0.25">
      <c r="A5709" t="s">
        <v>17</v>
      </c>
      <c r="B5709" t="s">
        <v>54</v>
      </c>
      <c r="C5709" s="37">
        <v>25697</v>
      </c>
      <c r="D5709" s="38">
        <v>2012</v>
      </c>
    </row>
    <row r="5710" spans="1:4" x14ac:dyDescent="0.25">
      <c r="A5710" t="s">
        <v>17</v>
      </c>
      <c r="B5710" t="s">
        <v>55</v>
      </c>
      <c r="C5710" s="37">
        <v>4943</v>
      </c>
      <c r="D5710" s="38">
        <v>2012</v>
      </c>
    </row>
    <row r="5711" spans="1:4" x14ac:dyDescent="0.25">
      <c r="A5711" t="s">
        <v>17</v>
      </c>
      <c r="B5711" t="s">
        <v>56</v>
      </c>
      <c r="C5711" s="37">
        <v>3533</v>
      </c>
      <c r="D5711" s="38">
        <v>2012</v>
      </c>
    </row>
    <row r="5712" spans="1:4" x14ac:dyDescent="0.25">
      <c r="A5712" t="s">
        <v>17</v>
      </c>
      <c r="B5712" t="s">
        <v>57</v>
      </c>
      <c r="C5712" s="37">
        <v>6216</v>
      </c>
      <c r="D5712" s="38">
        <v>2012</v>
      </c>
    </row>
    <row r="5713" spans="1:4" x14ac:dyDescent="0.25">
      <c r="A5713" t="s">
        <v>17</v>
      </c>
      <c r="B5713" t="s">
        <v>58</v>
      </c>
      <c r="C5713" s="37">
        <v>773</v>
      </c>
      <c r="D5713" s="38">
        <v>2012</v>
      </c>
    </row>
    <row r="5714" spans="1:4" x14ac:dyDescent="0.25">
      <c r="A5714" t="s">
        <v>18</v>
      </c>
      <c r="B5714" t="s">
        <v>8</v>
      </c>
      <c r="C5714" s="37">
        <v>13864</v>
      </c>
      <c r="D5714" s="38">
        <v>2012</v>
      </c>
    </row>
    <row r="5715" spans="1:4" x14ac:dyDescent="0.25">
      <c r="A5715" t="s">
        <v>18</v>
      </c>
      <c r="B5715" t="s">
        <v>9</v>
      </c>
      <c r="C5715" s="37">
        <v>2654</v>
      </c>
      <c r="D5715" s="38">
        <v>2012</v>
      </c>
    </row>
    <row r="5716" spans="1:4" x14ac:dyDescent="0.25">
      <c r="A5716" t="s">
        <v>18</v>
      </c>
      <c r="B5716" t="s">
        <v>10</v>
      </c>
      <c r="C5716" s="37">
        <v>6657</v>
      </c>
      <c r="D5716" s="38">
        <v>2012</v>
      </c>
    </row>
    <row r="5717" spans="1:4" x14ac:dyDescent="0.25">
      <c r="A5717" t="s">
        <v>18</v>
      </c>
      <c r="B5717" t="s">
        <v>11</v>
      </c>
      <c r="C5717" s="37">
        <v>1041</v>
      </c>
      <c r="D5717" s="38">
        <v>2012</v>
      </c>
    </row>
    <row r="5718" spans="1:4" x14ac:dyDescent="0.25">
      <c r="A5718" t="s">
        <v>18</v>
      </c>
      <c r="B5718" t="s">
        <v>12</v>
      </c>
      <c r="C5718" s="37">
        <v>14174</v>
      </c>
      <c r="D5718" s="38">
        <v>2012</v>
      </c>
    </row>
    <row r="5719" spans="1:4" x14ac:dyDescent="0.25">
      <c r="A5719" t="s">
        <v>18</v>
      </c>
      <c r="B5719" t="s">
        <v>13</v>
      </c>
      <c r="C5719" s="37">
        <v>4710</v>
      </c>
      <c r="D5719" s="38">
        <v>2012</v>
      </c>
    </row>
    <row r="5720" spans="1:4" x14ac:dyDescent="0.25">
      <c r="A5720" t="s">
        <v>18</v>
      </c>
      <c r="B5720" t="s">
        <v>14</v>
      </c>
      <c r="C5720" s="37">
        <v>1829</v>
      </c>
      <c r="D5720" s="38">
        <v>2012</v>
      </c>
    </row>
    <row r="5721" spans="1:4" x14ac:dyDescent="0.25">
      <c r="A5721" t="s">
        <v>18</v>
      </c>
      <c r="B5721" t="s">
        <v>15</v>
      </c>
      <c r="C5721" s="37">
        <v>226</v>
      </c>
      <c r="D5721" s="38">
        <v>2012</v>
      </c>
    </row>
    <row r="5722" spans="1:4" x14ac:dyDescent="0.25">
      <c r="A5722" t="s">
        <v>18</v>
      </c>
      <c r="B5722" t="s">
        <v>16</v>
      </c>
      <c r="C5722" s="37">
        <v>1352</v>
      </c>
      <c r="D5722" s="38">
        <v>2012</v>
      </c>
    </row>
    <row r="5723" spans="1:4" x14ac:dyDescent="0.25">
      <c r="A5723" t="s">
        <v>18</v>
      </c>
      <c r="B5723" t="s">
        <v>17</v>
      </c>
      <c r="C5723" s="37">
        <v>42870</v>
      </c>
      <c r="D5723" s="38">
        <v>2012</v>
      </c>
    </row>
    <row r="5724" spans="1:4" x14ac:dyDescent="0.25">
      <c r="A5724" t="s">
        <v>18</v>
      </c>
      <c r="B5724" t="s">
        <v>18</v>
      </c>
      <c r="C5724" s="37" t="s">
        <v>60</v>
      </c>
      <c r="D5724" s="38">
        <v>2012</v>
      </c>
    </row>
    <row r="5725" spans="1:4" x14ac:dyDescent="0.25">
      <c r="A5725" t="s">
        <v>18</v>
      </c>
      <c r="B5725" t="s">
        <v>19</v>
      </c>
      <c r="C5725" s="37">
        <v>1409</v>
      </c>
      <c r="D5725" s="38">
        <v>2012</v>
      </c>
    </row>
    <row r="5726" spans="1:4" x14ac:dyDescent="0.25">
      <c r="A5726" t="s">
        <v>18</v>
      </c>
      <c r="B5726" t="s">
        <v>20</v>
      </c>
      <c r="C5726" s="37">
        <v>936</v>
      </c>
      <c r="D5726" s="38">
        <v>2012</v>
      </c>
    </row>
    <row r="5727" spans="1:4" x14ac:dyDescent="0.25">
      <c r="A5727" t="s">
        <v>18</v>
      </c>
      <c r="B5727" t="s">
        <v>21</v>
      </c>
      <c r="C5727" s="37">
        <v>7143</v>
      </c>
      <c r="D5727" s="38">
        <v>2012</v>
      </c>
    </row>
    <row r="5728" spans="1:4" x14ac:dyDescent="0.25">
      <c r="A5728" t="s">
        <v>18</v>
      </c>
      <c r="B5728" t="s">
        <v>22</v>
      </c>
      <c r="C5728" s="37">
        <v>5972</v>
      </c>
      <c r="D5728" s="38">
        <v>2012</v>
      </c>
    </row>
    <row r="5729" spans="1:4" x14ac:dyDescent="0.25">
      <c r="A5729" t="s">
        <v>18</v>
      </c>
      <c r="B5729" t="s">
        <v>23</v>
      </c>
      <c r="C5729" s="37">
        <v>1687</v>
      </c>
      <c r="D5729" s="38">
        <v>2012</v>
      </c>
    </row>
    <row r="5730" spans="1:4" x14ac:dyDescent="0.25">
      <c r="A5730" t="s">
        <v>18</v>
      </c>
      <c r="B5730" t="s">
        <v>24</v>
      </c>
      <c r="C5730" s="37">
        <v>1497</v>
      </c>
      <c r="D5730" s="38">
        <v>2012</v>
      </c>
    </row>
    <row r="5731" spans="1:4" x14ac:dyDescent="0.25">
      <c r="A5731" t="s">
        <v>18</v>
      </c>
      <c r="B5731" t="s">
        <v>25</v>
      </c>
      <c r="C5731" s="37">
        <v>6172</v>
      </c>
      <c r="D5731" s="38">
        <v>2012</v>
      </c>
    </row>
    <row r="5732" spans="1:4" x14ac:dyDescent="0.25">
      <c r="A5732" t="s">
        <v>18</v>
      </c>
      <c r="B5732" t="s">
        <v>26</v>
      </c>
      <c r="C5732" s="37">
        <v>4100</v>
      </c>
      <c r="D5732" s="38">
        <v>2012</v>
      </c>
    </row>
    <row r="5733" spans="1:4" x14ac:dyDescent="0.25">
      <c r="A5733" t="s">
        <v>18</v>
      </c>
      <c r="B5733" t="s">
        <v>27</v>
      </c>
      <c r="C5733" s="37">
        <v>222</v>
      </c>
      <c r="D5733" s="38">
        <v>2012</v>
      </c>
    </row>
    <row r="5734" spans="1:4" x14ac:dyDescent="0.25">
      <c r="A5734" t="s">
        <v>18</v>
      </c>
      <c r="B5734" t="s">
        <v>28</v>
      </c>
      <c r="C5734" s="37">
        <v>3619</v>
      </c>
      <c r="D5734" s="38">
        <v>2012</v>
      </c>
    </row>
    <row r="5735" spans="1:4" x14ac:dyDescent="0.25">
      <c r="A5735" t="s">
        <v>18</v>
      </c>
      <c r="B5735" t="s">
        <v>29</v>
      </c>
      <c r="C5735" s="37">
        <v>4153</v>
      </c>
      <c r="D5735" s="38">
        <v>2012</v>
      </c>
    </row>
    <row r="5736" spans="1:4" x14ac:dyDescent="0.25">
      <c r="A5736" t="s">
        <v>18</v>
      </c>
      <c r="B5736" t="s">
        <v>30</v>
      </c>
      <c r="C5736" s="37">
        <v>9949</v>
      </c>
      <c r="D5736" s="38">
        <v>2012</v>
      </c>
    </row>
    <row r="5737" spans="1:4" x14ac:dyDescent="0.25">
      <c r="A5737" t="s">
        <v>18</v>
      </c>
      <c r="B5737" t="s">
        <v>31</v>
      </c>
      <c r="C5737" s="37">
        <v>2237</v>
      </c>
      <c r="D5737" s="38">
        <v>2012</v>
      </c>
    </row>
    <row r="5738" spans="1:4" x14ac:dyDescent="0.25">
      <c r="A5738" t="s">
        <v>18</v>
      </c>
      <c r="B5738" t="s">
        <v>32</v>
      </c>
      <c r="C5738" s="37">
        <v>3280</v>
      </c>
      <c r="D5738" s="38">
        <v>2012</v>
      </c>
    </row>
    <row r="5739" spans="1:4" x14ac:dyDescent="0.25">
      <c r="A5739" t="s">
        <v>18</v>
      </c>
      <c r="B5739" t="s">
        <v>33</v>
      </c>
      <c r="C5739" s="37">
        <v>3377</v>
      </c>
      <c r="D5739" s="38">
        <v>2012</v>
      </c>
    </row>
    <row r="5740" spans="1:4" x14ac:dyDescent="0.25">
      <c r="A5740" t="s">
        <v>18</v>
      </c>
      <c r="B5740" t="s">
        <v>34</v>
      </c>
      <c r="C5740" s="37">
        <v>251</v>
      </c>
      <c r="D5740" s="38">
        <v>2012</v>
      </c>
    </row>
    <row r="5741" spans="1:4" x14ac:dyDescent="0.25">
      <c r="A5741" t="s">
        <v>18</v>
      </c>
      <c r="B5741" t="s">
        <v>35</v>
      </c>
      <c r="C5741" s="37">
        <v>1283</v>
      </c>
      <c r="D5741" s="38">
        <v>2012</v>
      </c>
    </row>
    <row r="5742" spans="1:4" x14ac:dyDescent="0.25">
      <c r="A5742" t="s">
        <v>18</v>
      </c>
      <c r="B5742" t="s">
        <v>36</v>
      </c>
      <c r="C5742" s="37">
        <v>3783</v>
      </c>
      <c r="D5742" s="38">
        <v>2012</v>
      </c>
    </row>
    <row r="5743" spans="1:4" x14ac:dyDescent="0.25">
      <c r="A5743" t="s">
        <v>18</v>
      </c>
      <c r="B5743" t="s">
        <v>37</v>
      </c>
      <c r="C5743" s="37">
        <v>15</v>
      </c>
      <c r="D5743" s="38">
        <v>2012</v>
      </c>
    </row>
    <row r="5744" spans="1:4" x14ac:dyDescent="0.25">
      <c r="A5744" t="s">
        <v>18</v>
      </c>
      <c r="B5744" t="s">
        <v>38</v>
      </c>
      <c r="C5744" s="37">
        <v>4920</v>
      </c>
      <c r="D5744" s="38">
        <v>2012</v>
      </c>
    </row>
    <row r="5745" spans="1:4" x14ac:dyDescent="0.25">
      <c r="A5745" t="s">
        <v>18</v>
      </c>
      <c r="B5745" t="s">
        <v>39</v>
      </c>
      <c r="C5745" s="37">
        <v>915</v>
      </c>
      <c r="D5745" s="38">
        <v>2012</v>
      </c>
    </row>
    <row r="5746" spans="1:4" x14ac:dyDescent="0.25">
      <c r="A5746" t="s">
        <v>18</v>
      </c>
      <c r="B5746" t="s">
        <v>40</v>
      </c>
      <c r="C5746" s="37">
        <v>13957</v>
      </c>
      <c r="D5746" s="38">
        <v>2012</v>
      </c>
    </row>
    <row r="5747" spans="1:4" x14ac:dyDescent="0.25">
      <c r="A5747" t="s">
        <v>18</v>
      </c>
      <c r="B5747" t="s">
        <v>41</v>
      </c>
      <c r="C5747" s="37">
        <v>16009</v>
      </c>
      <c r="D5747" s="38">
        <v>2012</v>
      </c>
    </row>
    <row r="5748" spans="1:4" x14ac:dyDescent="0.25">
      <c r="A5748" t="s">
        <v>18</v>
      </c>
      <c r="B5748" t="s">
        <v>42</v>
      </c>
      <c r="C5748" s="37">
        <v>207</v>
      </c>
      <c r="D5748" s="38">
        <v>2012</v>
      </c>
    </row>
    <row r="5749" spans="1:4" x14ac:dyDescent="0.25">
      <c r="A5749" t="s">
        <v>18</v>
      </c>
      <c r="B5749" t="s">
        <v>43</v>
      </c>
      <c r="C5749" s="37">
        <v>7501</v>
      </c>
      <c r="D5749" s="38">
        <v>2012</v>
      </c>
    </row>
    <row r="5750" spans="1:4" x14ac:dyDescent="0.25">
      <c r="A5750" t="s">
        <v>18</v>
      </c>
      <c r="B5750" t="s">
        <v>44</v>
      </c>
      <c r="C5750" s="37">
        <v>3299</v>
      </c>
      <c r="D5750" s="38">
        <v>2012</v>
      </c>
    </row>
    <row r="5751" spans="1:4" x14ac:dyDescent="0.25">
      <c r="A5751" t="s">
        <v>18</v>
      </c>
      <c r="B5751" t="s">
        <v>45</v>
      </c>
      <c r="C5751" s="37">
        <v>453</v>
      </c>
      <c r="D5751" s="38">
        <v>2012</v>
      </c>
    </row>
    <row r="5752" spans="1:4" x14ac:dyDescent="0.25">
      <c r="A5752" t="s">
        <v>18</v>
      </c>
      <c r="B5752" t="s">
        <v>46</v>
      </c>
      <c r="C5752" s="37">
        <v>9076</v>
      </c>
      <c r="D5752" s="38">
        <v>2012</v>
      </c>
    </row>
    <row r="5753" spans="1:4" x14ac:dyDescent="0.25">
      <c r="A5753" t="s">
        <v>18</v>
      </c>
      <c r="B5753" t="s">
        <v>47</v>
      </c>
      <c r="C5753" s="37">
        <v>440</v>
      </c>
      <c r="D5753" s="38">
        <v>2012</v>
      </c>
    </row>
    <row r="5754" spans="1:4" x14ac:dyDescent="0.25">
      <c r="A5754" t="s">
        <v>18</v>
      </c>
      <c r="B5754" t="s">
        <v>48</v>
      </c>
      <c r="C5754" s="37">
        <v>18611</v>
      </c>
      <c r="D5754" s="38">
        <v>2012</v>
      </c>
    </row>
    <row r="5755" spans="1:4" x14ac:dyDescent="0.25">
      <c r="A5755" t="s">
        <v>18</v>
      </c>
      <c r="B5755" t="s">
        <v>49</v>
      </c>
      <c r="C5755" s="37">
        <v>257</v>
      </c>
      <c r="D5755" s="38">
        <v>2012</v>
      </c>
    </row>
    <row r="5756" spans="1:4" x14ac:dyDescent="0.25">
      <c r="A5756" t="s">
        <v>18</v>
      </c>
      <c r="B5756" t="s">
        <v>50</v>
      </c>
      <c r="C5756" s="37">
        <v>17606</v>
      </c>
      <c r="D5756" s="38">
        <v>2012</v>
      </c>
    </row>
    <row r="5757" spans="1:4" x14ac:dyDescent="0.25">
      <c r="A5757" t="s">
        <v>18</v>
      </c>
      <c r="B5757" t="s">
        <v>51</v>
      </c>
      <c r="C5757" s="37">
        <v>16198</v>
      </c>
      <c r="D5757" s="38">
        <v>2012</v>
      </c>
    </row>
    <row r="5758" spans="1:4" x14ac:dyDescent="0.25">
      <c r="A5758" t="s">
        <v>18</v>
      </c>
      <c r="B5758" t="s">
        <v>52</v>
      </c>
      <c r="C5758" s="37">
        <v>20</v>
      </c>
      <c r="D5758" s="38">
        <v>2012</v>
      </c>
    </row>
    <row r="5759" spans="1:4" x14ac:dyDescent="0.25">
      <c r="A5759" t="s">
        <v>18</v>
      </c>
      <c r="B5759" t="s">
        <v>53</v>
      </c>
      <c r="C5759" s="37">
        <v>84</v>
      </c>
      <c r="D5759" s="38">
        <v>2012</v>
      </c>
    </row>
    <row r="5760" spans="1:4" x14ac:dyDescent="0.25">
      <c r="A5760" t="s">
        <v>18</v>
      </c>
      <c r="B5760" t="s">
        <v>54</v>
      </c>
      <c r="C5760" s="37">
        <v>10702</v>
      </c>
      <c r="D5760" s="38">
        <v>2012</v>
      </c>
    </row>
    <row r="5761" spans="1:4" x14ac:dyDescent="0.25">
      <c r="A5761" t="s">
        <v>18</v>
      </c>
      <c r="B5761" t="s">
        <v>55</v>
      </c>
      <c r="C5761" s="37">
        <v>1965</v>
      </c>
      <c r="D5761" s="38">
        <v>2012</v>
      </c>
    </row>
    <row r="5762" spans="1:4" x14ac:dyDescent="0.25">
      <c r="A5762" t="s">
        <v>18</v>
      </c>
      <c r="B5762" t="s">
        <v>56</v>
      </c>
      <c r="C5762" s="37">
        <v>1237</v>
      </c>
      <c r="D5762" s="38">
        <v>2012</v>
      </c>
    </row>
    <row r="5763" spans="1:4" x14ac:dyDescent="0.25">
      <c r="A5763" t="s">
        <v>18</v>
      </c>
      <c r="B5763" t="s">
        <v>57</v>
      </c>
      <c r="C5763" s="37">
        <v>3441</v>
      </c>
      <c r="D5763" s="38">
        <v>2012</v>
      </c>
    </row>
    <row r="5764" spans="1:4" x14ac:dyDescent="0.25">
      <c r="A5764" t="s">
        <v>18</v>
      </c>
      <c r="B5764" t="s">
        <v>58</v>
      </c>
      <c r="C5764" s="37">
        <v>106</v>
      </c>
      <c r="D5764" s="38">
        <v>2012</v>
      </c>
    </row>
    <row r="5765" spans="1:4" x14ac:dyDescent="0.25">
      <c r="A5765" t="s">
        <v>19</v>
      </c>
      <c r="B5765" t="s">
        <v>8</v>
      </c>
      <c r="C5765" s="37">
        <v>608</v>
      </c>
      <c r="D5765" s="38">
        <v>2012</v>
      </c>
    </row>
    <row r="5766" spans="1:4" x14ac:dyDescent="0.25">
      <c r="A5766" t="s">
        <v>19</v>
      </c>
      <c r="B5766" t="s">
        <v>9</v>
      </c>
      <c r="C5766" s="37">
        <v>1417</v>
      </c>
      <c r="D5766" s="38">
        <v>2012</v>
      </c>
    </row>
    <row r="5767" spans="1:4" x14ac:dyDescent="0.25">
      <c r="A5767" t="s">
        <v>19</v>
      </c>
      <c r="B5767" t="s">
        <v>10</v>
      </c>
      <c r="C5767" s="37">
        <v>1865</v>
      </c>
      <c r="D5767" s="38">
        <v>2012</v>
      </c>
    </row>
    <row r="5768" spans="1:4" x14ac:dyDescent="0.25">
      <c r="A5768" t="s">
        <v>19</v>
      </c>
      <c r="B5768" t="s">
        <v>11</v>
      </c>
      <c r="C5768" s="37">
        <v>24</v>
      </c>
      <c r="D5768" s="38">
        <v>2012</v>
      </c>
    </row>
    <row r="5769" spans="1:4" x14ac:dyDescent="0.25">
      <c r="A5769" t="s">
        <v>19</v>
      </c>
      <c r="B5769" t="s">
        <v>12</v>
      </c>
      <c r="C5769" s="37">
        <v>9756</v>
      </c>
      <c r="D5769" s="38">
        <v>2012</v>
      </c>
    </row>
    <row r="5770" spans="1:4" x14ac:dyDescent="0.25">
      <c r="A5770" t="s">
        <v>19</v>
      </c>
      <c r="B5770" t="s">
        <v>13</v>
      </c>
      <c r="C5770" s="37">
        <v>1216</v>
      </c>
      <c r="D5770" s="38">
        <v>2012</v>
      </c>
    </row>
    <row r="5771" spans="1:4" x14ac:dyDescent="0.25">
      <c r="A5771" t="s">
        <v>19</v>
      </c>
      <c r="B5771" t="s">
        <v>14</v>
      </c>
      <c r="C5771" s="37">
        <v>191</v>
      </c>
      <c r="D5771" s="38">
        <v>2012</v>
      </c>
    </row>
    <row r="5772" spans="1:4" x14ac:dyDescent="0.25">
      <c r="A5772" t="s">
        <v>19</v>
      </c>
      <c r="B5772" t="s">
        <v>15</v>
      </c>
      <c r="C5772" s="37">
        <v>278</v>
      </c>
      <c r="D5772" s="38">
        <v>2012</v>
      </c>
    </row>
    <row r="5773" spans="1:4" x14ac:dyDescent="0.25">
      <c r="A5773" t="s">
        <v>19</v>
      </c>
      <c r="B5773" t="s">
        <v>16</v>
      </c>
      <c r="C5773" s="37">
        <v>230</v>
      </c>
      <c r="D5773" s="38">
        <v>2012</v>
      </c>
    </row>
    <row r="5774" spans="1:4" x14ac:dyDescent="0.25">
      <c r="A5774" t="s">
        <v>19</v>
      </c>
      <c r="B5774" t="s">
        <v>17</v>
      </c>
      <c r="C5774" s="37">
        <v>2780</v>
      </c>
      <c r="D5774" s="38">
        <v>2012</v>
      </c>
    </row>
    <row r="5775" spans="1:4" x14ac:dyDescent="0.25">
      <c r="A5775" t="s">
        <v>19</v>
      </c>
      <c r="B5775" t="s">
        <v>18</v>
      </c>
      <c r="C5775" s="37">
        <v>1448</v>
      </c>
      <c r="D5775" s="38">
        <v>2012</v>
      </c>
    </row>
    <row r="5776" spans="1:4" x14ac:dyDescent="0.25">
      <c r="A5776" t="s">
        <v>19</v>
      </c>
      <c r="B5776" t="s">
        <v>19</v>
      </c>
      <c r="C5776" s="37" t="s">
        <v>60</v>
      </c>
      <c r="D5776" s="38">
        <v>2012</v>
      </c>
    </row>
    <row r="5777" spans="1:4" x14ac:dyDescent="0.25">
      <c r="A5777" t="s">
        <v>19</v>
      </c>
      <c r="B5777" t="s">
        <v>20</v>
      </c>
      <c r="C5777" s="37">
        <v>404</v>
      </c>
      <c r="D5777" s="38">
        <v>2012</v>
      </c>
    </row>
    <row r="5778" spans="1:4" x14ac:dyDescent="0.25">
      <c r="A5778" t="s">
        <v>19</v>
      </c>
      <c r="B5778" t="s">
        <v>21</v>
      </c>
      <c r="C5778" s="37">
        <v>318</v>
      </c>
      <c r="D5778" s="38">
        <v>2012</v>
      </c>
    </row>
    <row r="5779" spans="1:4" x14ac:dyDescent="0.25">
      <c r="A5779" t="s">
        <v>19</v>
      </c>
      <c r="B5779" t="s">
        <v>22</v>
      </c>
      <c r="C5779" s="37">
        <v>292</v>
      </c>
      <c r="D5779" s="38">
        <v>2012</v>
      </c>
    </row>
    <row r="5780" spans="1:4" x14ac:dyDescent="0.25">
      <c r="A5780" t="s">
        <v>19</v>
      </c>
      <c r="B5780" t="s">
        <v>23</v>
      </c>
      <c r="C5780" s="37">
        <v>84</v>
      </c>
      <c r="D5780" s="38">
        <v>2012</v>
      </c>
    </row>
    <row r="5781" spans="1:4" x14ac:dyDescent="0.25">
      <c r="A5781" t="s">
        <v>19</v>
      </c>
      <c r="B5781" t="s">
        <v>24</v>
      </c>
      <c r="C5781" s="37">
        <v>1135</v>
      </c>
      <c r="D5781" s="38">
        <v>2012</v>
      </c>
    </row>
    <row r="5782" spans="1:4" x14ac:dyDescent="0.25">
      <c r="A5782" t="s">
        <v>19</v>
      </c>
      <c r="B5782" t="s">
        <v>25</v>
      </c>
      <c r="C5782" s="37">
        <v>485</v>
      </c>
      <c r="D5782" s="38">
        <v>2012</v>
      </c>
    </row>
    <row r="5783" spans="1:4" x14ac:dyDescent="0.25">
      <c r="A5783" t="s">
        <v>19</v>
      </c>
      <c r="B5783" t="s">
        <v>26</v>
      </c>
      <c r="C5783" s="37">
        <v>207</v>
      </c>
      <c r="D5783" s="38">
        <v>2012</v>
      </c>
    </row>
    <row r="5784" spans="1:4" x14ac:dyDescent="0.25">
      <c r="A5784" t="s">
        <v>19</v>
      </c>
      <c r="B5784" t="s">
        <v>27</v>
      </c>
      <c r="C5784" s="37">
        <v>91</v>
      </c>
      <c r="D5784" s="38">
        <v>2012</v>
      </c>
    </row>
    <row r="5785" spans="1:4" x14ac:dyDescent="0.25">
      <c r="A5785" t="s">
        <v>19</v>
      </c>
      <c r="B5785" t="s">
        <v>28</v>
      </c>
      <c r="C5785" s="37">
        <v>2491</v>
      </c>
      <c r="D5785" s="38">
        <v>2012</v>
      </c>
    </row>
    <row r="5786" spans="1:4" x14ac:dyDescent="0.25">
      <c r="A5786" t="s">
        <v>19</v>
      </c>
      <c r="B5786" t="s">
        <v>29</v>
      </c>
      <c r="C5786" s="37">
        <v>1266</v>
      </c>
      <c r="D5786" s="38">
        <v>2012</v>
      </c>
    </row>
    <row r="5787" spans="1:4" x14ac:dyDescent="0.25">
      <c r="A5787" t="s">
        <v>19</v>
      </c>
      <c r="B5787" t="s">
        <v>30</v>
      </c>
      <c r="C5787" s="37">
        <v>321</v>
      </c>
      <c r="D5787" s="38">
        <v>2012</v>
      </c>
    </row>
    <row r="5788" spans="1:4" x14ac:dyDescent="0.25">
      <c r="A5788" t="s">
        <v>19</v>
      </c>
      <c r="B5788" t="s">
        <v>31</v>
      </c>
      <c r="C5788" s="37">
        <v>192</v>
      </c>
      <c r="D5788" s="38">
        <v>2012</v>
      </c>
    </row>
    <row r="5789" spans="1:4" x14ac:dyDescent="0.25">
      <c r="A5789" t="s">
        <v>19</v>
      </c>
      <c r="B5789" t="s">
        <v>32</v>
      </c>
      <c r="C5789" s="37">
        <v>44</v>
      </c>
      <c r="D5789" s="38">
        <v>2012</v>
      </c>
    </row>
    <row r="5790" spans="1:4" x14ac:dyDescent="0.25">
      <c r="A5790" t="s">
        <v>19</v>
      </c>
      <c r="B5790" t="s">
        <v>33</v>
      </c>
      <c r="C5790" s="37">
        <v>944</v>
      </c>
      <c r="D5790" s="38">
        <v>2012</v>
      </c>
    </row>
    <row r="5791" spans="1:4" x14ac:dyDescent="0.25">
      <c r="A5791" t="s">
        <v>19</v>
      </c>
      <c r="B5791" t="s">
        <v>34</v>
      </c>
      <c r="C5791" s="37">
        <v>131</v>
      </c>
      <c r="D5791" s="38">
        <v>2012</v>
      </c>
    </row>
    <row r="5792" spans="1:4" x14ac:dyDescent="0.25">
      <c r="A5792" t="s">
        <v>19</v>
      </c>
      <c r="B5792" t="s">
        <v>35</v>
      </c>
      <c r="C5792" s="37">
        <v>75</v>
      </c>
      <c r="D5792" s="38">
        <v>2012</v>
      </c>
    </row>
    <row r="5793" spans="1:4" x14ac:dyDescent="0.25">
      <c r="A5793" t="s">
        <v>19</v>
      </c>
      <c r="B5793" t="s">
        <v>36</v>
      </c>
      <c r="C5793" s="37">
        <v>760</v>
      </c>
      <c r="D5793" s="38">
        <v>2012</v>
      </c>
    </row>
    <row r="5794" spans="1:4" x14ac:dyDescent="0.25">
      <c r="A5794" t="s">
        <v>19</v>
      </c>
      <c r="B5794" t="s">
        <v>37</v>
      </c>
      <c r="C5794" s="37">
        <v>85</v>
      </c>
      <c r="D5794" s="38">
        <v>2012</v>
      </c>
    </row>
    <row r="5795" spans="1:4" x14ac:dyDescent="0.25">
      <c r="A5795" t="s">
        <v>19</v>
      </c>
      <c r="B5795" t="s">
        <v>38</v>
      </c>
      <c r="C5795" s="37">
        <v>410</v>
      </c>
      <c r="D5795" s="38">
        <v>2012</v>
      </c>
    </row>
    <row r="5796" spans="1:4" x14ac:dyDescent="0.25">
      <c r="A5796" t="s">
        <v>19</v>
      </c>
      <c r="B5796" t="s">
        <v>39</v>
      </c>
      <c r="C5796" s="37">
        <v>284</v>
      </c>
      <c r="D5796" s="38">
        <v>2012</v>
      </c>
    </row>
    <row r="5797" spans="1:4" x14ac:dyDescent="0.25">
      <c r="A5797" t="s">
        <v>19</v>
      </c>
      <c r="B5797" t="s">
        <v>40</v>
      </c>
      <c r="C5797" s="37">
        <v>2382</v>
      </c>
      <c r="D5797" s="38">
        <v>2012</v>
      </c>
    </row>
    <row r="5798" spans="1:4" x14ac:dyDescent="0.25">
      <c r="A5798" t="s">
        <v>19</v>
      </c>
      <c r="B5798" t="s">
        <v>41</v>
      </c>
      <c r="C5798" s="37">
        <v>2241</v>
      </c>
      <c r="D5798" s="38">
        <v>2012</v>
      </c>
    </row>
    <row r="5799" spans="1:4" x14ac:dyDescent="0.25">
      <c r="A5799" t="s">
        <v>19</v>
      </c>
      <c r="B5799" t="s">
        <v>42</v>
      </c>
      <c r="C5799" s="37">
        <v>0</v>
      </c>
      <c r="D5799" s="38">
        <v>2012</v>
      </c>
    </row>
    <row r="5800" spans="1:4" x14ac:dyDescent="0.25">
      <c r="A5800" t="s">
        <v>19</v>
      </c>
      <c r="B5800" t="s">
        <v>43</v>
      </c>
      <c r="C5800" s="37">
        <v>884</v>
      </c>
      <c r="D5800" s="38">
        <v>2012</v>
      </c>
    </row>
    <row r="5801" spans="1:4" x14ac:dyDescent="0.25">
      <c r="A5801" t="s">
        <v>19</v>
      </c>
      <c r="B5801" t="s">
        <v>44</v>
      </c>
      <c r="C5801" s="37">
        <v>1095</v>
      </c>
      <c r="D5801" s="38">
        <v>2012</v>
      </c>
    </row>
    <row r="5802" spans="1:4" x14ac:dyDescent="0.25">
      <c r="A5802" t="s">
        <v>19</v>
      </c>
      <c r="B5802" t="s">
        <v>45</v>
      </c>
      <c r="C5802" s="37">
        <v>1763</v>
      </c>
      <c r="D5802" s="38">
        <v>2012</v>
      </c>
    </row>
    <row r="5803" spans="1:4" x14ac:dyDescent="0.25">
      <c r="A5803" t="s">
        <v>19</v>
      </c>
      <c r="B5803" t="s">
        <v>46</v>
      </c>
      <c r="C5803" s="37">
        <v>1087</v>
      </c>
      <c r="D5803" s="38">
        <v>2012</v>
      </c>
    </row>
    <row r="5804" spans="1:4" x14ac:dyDescent="0.25">
      <c r="A5804" t="s">
        <v>19</v>
      </c>
      <c r="B5804" t="s">
        <v>47</v>
      </c>
      <c r="C5804" s="37">
        <v>106</v>
      </c>
      <c r="D5804" s="38">
        <v>2012</v>
      </c>
    </row>
    <row r="5805" spans="1:4" x14ac:dyDescent="0.25">
      <c r="A5805" t="s">
        <v>19</v>
      </c>
      <c r="B5805" t="s">
        <v>48</v>
      </c>
      <c r="C5805" s="37">
        <v>644</v>
      </c>
      <c r="D5805" s="38">
        <v>2012</v>
      </c>
    </row>
    <row r="5806" spans="1:4" x14ac:dyDescent="0.25">
      <c r="A5806" t="s">
        <v>19</v>
      </c>
      <c r="B5806" t="s">
        <v>49</v>
      </c>
      <c r="C5806" s="37">
        <v>459</v>
      </c>
      <c r="D5806" s="38">
        <v>2012</v>
      </c>
    </row>
    <row r="5807" spans="1:4" x14ac:dyDescent="0.25">
      <c r="A5807" t="s">
        <v>19</v>
      </c>
      <c r="B5807" t="s">
        <v>50</v>
      </c>
      <c r="C5807" s="37">
        <v>1314</v>
      </c>
      <c r="D5807" s="38">
        <v>2012</v>
      </c>
    </row>
    <row r="5808" spans="1:4" x14ac:dyDescent="0.25">
      <c r="A5808" t="s">
        <v>19</v>
      </c>
      <c r="B5808" t="s">
        <v>51</v>
      </c>
      <c r="C5808" s="37">
        <v>3300</v>
      </c>
      <c r="D5808" s="38">
        <v>2012</v>
      </c>
    </row>
    <row r="5809" spans="1:4" x14ac:dyDescent="0.25">
      <c r="A5809" t="s">
        <v>19</v>
      </c>
      <c r="B5809" t="s">
        <v>52</v>
      </c>
      <c r="C5809" s="37">
        <v>2183</v>
      </c>
      <c r="D5809" s="38">
        <v>2012</v>
      </c>
    </row>
    <row r="5810" spans="1:4" x14ac:dyDescent="0.25">
      <c r="A5810" t="s">
        <v>19</v>
      </c>
      <c r="B5810" t="s">
        <v>53</v>
      </c>
      <c r="C5810" s="37">
        <v>0</v>
      </c>
      <c r="D5810" s="38">
        <v>2012</v>
      </c>
    </row>
    <row r="5811" spans="1:4" x14ac:dyDescent="0.25">
      <c r="A5811" t="s">
        <v>19</v>
      </c>
      <c r="B5811" t="s">
        <v>54</v>
      </c>
      <c r="C5811" s="37">
        <v>1393</v>
      </c>
      <c r="D5811" s="38">
        <v>2012</v>
      </c>
    </row>
    <row r="5812" spans="1:4" x14ac:dyDescent="0.25">
      <c r="A5812" t="s">
        <v>19</v>
      </c>
      <c r="B5812" t="s">
        <v>55</v>
      </c>
      <c r="C5812" s="37">
        <v>5920</v>
      </c>
      <c r="D5812" s="38">
        <v>2012</v>
      </c>
    </row>
    <row r="5813" spans="1:4" x14ac:dyDescent="0.25">
      <c r="A5813" t="s">
        <v>19</v>
      </c>
      <c r="B5813" t="s">
        <v>56</v>
      </c>
      <c r="C5813" s="37">
        <v>197</v>
      </c>
      <c r="D5813" s="38">
        <v>2012</v>
      </c>
    </row>
    <row r="5814" spans="1:4" x14ac:dyDescent="0.25">
      <c r="A5814" t="s">
        <v>19</v>
      </c>
      <c r="B5814" t="s">
        <v>57</v>
      </c>
      <c r="C5814" s="37">
        <v>295</v>
      </c>
      <c r="D5814" s="38">
        <v>2012</v>
      </c>
    </row>
    <row r="5815" spans="1:4" x14ac:dyDescent="0.25">
      <c r="A5815" t="s">
        <v>19</v>
      </c>
      <c r="B5815" t="s">
        <v>58</v>
      </c>
      <c r="C5815" s="37">
        <v>50</v>
      </c>
      <c r="D5815" s="38">
        <v>2012</v>
      </c>
    </row>
    <row r="5816" spans="1:4" x14ac:dyDescent="0.25">
      <c r="A5816" t="s">
        <v>20</v>
      </c>
      <c r="B5816" t="s">
        <v>8</v>
      </c>
      <c r="C5816" s="37">
        <v>575</v>
      </c>
      <c r="D5816" s="38">
        <v>2012</v>
      </c>
    </row>
    <row r="5817" spans="1:4" x14ac:dyDescent="0.25">
      <c r="A5817" t="s">
        <v>20</v>
      </c>
      <c r="B5817" t="s">
        <v>9</v>
      </c>
      <c r="C5817" s="37">
        <v>1198</v>
      </c>
      <c r="D5817" s="38">
        <v>2012</v>
      </c>
    </row>
    <row r="5818" spans="1:4" x14ac:dyDescent="0.25">
      <c r="A5818" t="s">
        <v>20</v>
      </c>
      <c r="B5818" t="s">
        <v>10</v>
      </c>
      <c r="C5818" s="37">
        <v>2424</v>
      </c>
      <c r="D5818" s="38">
        <v>2012</v>
      </c>
    </row>
    <row r="5819" spans="1:4" x14ac:dyDescent="0.25">
      <c r="A5819" t="s">
        <v>20</v>
      </c>
      <c r="B5819" t="s">
        <v>11</v>
      </c>
      <c r="C5819" s="37">
        <v>291</v>
      </c>
      <c r="D5819" s="38">
        <v>2012</v>
      </c>
    </row>
    <row r="5820" spans="1:4" x14ac:dyDescent="0.25">
      <c r="A5820" t="s">
        <v>20</v>
      </c>
      <c r="B5820" t="s">
        <v>12</v>
      </c>
      <c r="C5820" s="37">
        <v>10280</v>
      </c>
      <c r="D5820" s="38">
        <v>2012</v>
      </c>
    </row>
    <row r="5821" spans="1:4" x14ac:dyDescent="0.25">
      <c r="A5821" t="s">
        <v>20</v>
      </c>
      <c r="B5821" t="s">
        <v>13</v>
      </c>
      <c r="C5821" s="37">
        <v>1186</v>
      </c>
      <c r="D5821" s="38">
        <v>2012</v>
      </c>
    </row>
    <row r="5822" spans="1:4" x14ac:dyDescent="0.25">
      <c r="A5822" t="s">
        <v>20</v>
      </c>
      <c r="B5822" t="s">
        <v>14</v>
      </c>
      <c r="C5822" s="37">
        <v>44</v>
      </c>
      <c r="D5822" s="38">
        <v>2012</v>
      </c>
    </row>
    <row r="5823" spans="1:4" x14ac:dyDescent="0.25">
      <c r="A5823" t="s">
        <v>20</v>
      </c>
      <c r="B5823" t="s">
        <v>15</v>
      </c>
      <c r="C5823" s="37">
        <v>120</v>
      </c>
      <c r="D5823" s="38">
        <v>2012</v>
      </c>
    </row>
    <row r="5824" spans="1:4" x14ac:dyDescent="0.25">
      <c r="A5824" t="s">
        <v>20</v>
      </c>
      <c r="B5824" t="s">
        <v>16</v>
      </c>
      <c r="C5824" s="37">
        <v>116</v>
      </c>
      <c r="D5824" s="38">
        <v>2012</v>
      </c>
    </row>
    <row r="5825" spans="1:4" x14ac:dyDescent="0.25">
      <c r="A5825" t="s">
        <v>20</v>
      </c>
      <c r="B5825" t="s">
        <v>17</v>
      </c>
      <c r="C5825" s="37">
        <v>2014</v>
      </c>
      <c r="D5825" s="38">
        <v>2012</v>
      </c>
    </row>
    <row r="5826" spans="1:4" x14ac:dyDescent="0.25">
      <c r="A5826" t="s">
        <v>20</v>
      </c>
      <c r="B5826" t="s">
        <v>18</v>
      </c>
      <c r="C5826" s="37">
        <v>583</v>
      </c>
      <c r="D5826" s="38">
        <v>2012</v>
      </c>
    </row>
    <row r="5827" spans="1:4" x14ac:dyDescent="0.25">
      <c r="A5827" t="s">
        <v>20</v>
      </c>
      <c r="B5827" t="s">
        <v>19</v>
      </c>
      <c r="C5827" s="37">
        <v>206</v>
      </c>
      <c r="D5827" s="38">
        <v>2012</v>
      </c>
    </row>
    <row r="5828" spans="1:4" x14ac:dyDescent="0.25">
      <c r="A5828" t="s">
        <v>20</v>
      </c>
      <c r="B5828" t="s">
        <v>20</v>
      </c>
      <c r="C5828" s="37" t="s">
        <v>60</v>
      </c>
      <c r="D5828" s="38">
        <v>2012</v>
      </c>
    </row>
    <row r="5829" spans="1:4" x14ac:dyDescent="0.25">
      <c r="A5829" t="s">
        <v>20</v>
      </c>
      <c r="B5829" t="s">
        <v>21</v>
      </c>
      <c r="C5829" s="37">
        <v>532</v>
      </c>
      <c r="D5829" s="38">
        <v>2012</v>
      </c>
    </row>
    <row r="5830" spans="1:4" x14ac:dyDescent="0.25">
      <c r="A5830" t="s">
        <v>20</v>
      </c>
      <c r="B5830" t="s">
        <v>22</v>
      </c>
      <c r="C5830" s="37">
        <v>283</v>
      </c>
      <c r="D5830" s="38">
        <v>2012</v>
      </c>
    </row>
    <row r="5831" spans="1:4" x14ac:dyDescent="0.25">
      <c r="A5831" t="s">
        <v>20</v>
      </c>
      <c r="B5831" t="s">
        <v>23</v>
      </c>
      <c r="C5831" s="37">
        <v>90</v>
      </c>
      <c r="D5831" s="38">
        <v>2012</v>
      </c>
    </row>
    <row r="5832" spans="1:4" x14ac:dyDescent="0.25">
      <c r="A5832" t="s">
        <v>20</v>
      </c>
      <c r="B5832" t="s">
        <v>24</v>
      </c>
      <c r="C5832" s="37">
        <v>63</v>
      </c>
      <c r="D5832" s="38">
        <v>2012</v>
      </c>
    </row>
    <row r="5833" spans="1:4" x14ac:dyDescent="0.25">
      <c r="A5833" t="s">
        <v>20</v>
      </c>
      <c r="B5833" t="s">
        <v>25</v>
      </c>
      <c r="C5833" s="37">
        <v>83</v>
      </c>
      <c r="D5833" s="38">
        <v>2012</v>
      </c>
    </row>
    <row r="5834" spans="1:4" x14ac:dyDescent="0.25">
      <c r="A5834" t="s">
        <v>20</v>
      </c>
      <c r="B5834" t="s">
        <v>26</v>
      </c>
      <c r="C5834" s="37">
        <v>54</v>
      </c>
      <c r="D5834" s="38">
        <v>2012</v>
      </c>
    </row>
    <row r="5835" spans="1:4" x14ac:dyDescent="0.25">
      <c r="A5835" t="s">
        <v>20</v>
      </c>
      <c r="B5835" t="s">
        <v>27</v>
      </c>
      <c r="C5835" s="37">
        <v>0</v>
      </c>
      <c r="D5835" s="38">
        <v>2012</v>
      </c>
    </row>
    <row r="5836" spans="1:4" x14ac:dyDescent="0.25">
      <c r="A5836" t="s">
        <v>20</v>
      </c>
      <c r="B5836" t="s">
        <v>28</v>
      </c>
      <c r="C5836" s="37">
        <v>107</v>
      </c>
      <c r="D5836" s="38">
        <v>2012</v>
      </c>
    </row>
    <row r="5837" spans="1:4" x14ac:dyDescent="0.25">
      <c r="A5837" t="s">
        <v>20</v>
      </c>
      <c r="B5837" t="s">
        <v>29</v>
      </c>
      <c r="C5837" s="37">
        <v>338</v>
      </c>
      <c r="D5837" s="38">
        <v>2012</v>
      </c>
    </row>
    <row r="5838" spans="1:4" x14ac:dyDescent="0.25">
      <c r="A5838" t="s">
        <v>20</v>
      </c>
      <c r="B5838" t="s">
        <v>30</v>
      </c>
      <c r="C5838" s="37">
        <v>683</v>
      </c>
      <c r="D5838" s="38">
        <v>2012</v>
      </c>
    </row>
    <row r="5839" spans="1:4" x14ac:dyDescent="0.25">
      <c r="A5839" t="s">
        <v>20</v>
      </c>
      <c r="B5839" t="s">
        <v>31</v>
      </c>
      <c r="C5839" s="37">
        <v>637</v>
      </c>
      <c r="D5839" s="38">
        <v>2012</v>
      </c>
    </row>
    <row r="5840" spans="1:4" x14ac:dyDescent="0.25">
      <c r="A5840" t="s">
        <v>20</v>
      </c>
      <c r="B5840" t="s">
        <v>32</v>
      </c>
      <c r="C5840" s="37">
        <v>87</v>
      </c>
      <c r="D5840" s="38">
        <v>2012</v>
      </c>
    </row>
    <row r="5841" spans="1:4" x14ac:dyDescent="0.25">
      <c r="A5841" t="s">
        <v>20</v>
      </c>
      <c r="B5841" t="s">
        <v>33</v>
      </c>
      <c r="C5841" s="37">
        <v>214</v>
      </c>
      <c r="D5841" s="38">
        <v>2012</v>
      </c>
    </row>
    <row r="5842" spans="1:4" x14ac:dyDescent="0.25">
      <c r="A5842" t="s">
        <v>20</v>
      </c>
      <c r="B5842" t="s">
        <v>34</v>
      </c>
      <c r="C5842" s="37">
        <v>3800</v>
      </c>
      <c r="D5842" s="38">
        <v>2012</v>
      </c>
    </row>
    <row r="5843" spans="1:4" x14ac:dyDescent="0.25">
      <c r="A5843" t="s">
        <v>20</v>
      </c>
      <c r="B5843" t="s">
        <v>35</v>
      </c>
      <c r="C5843" s="37">
        <v>35</v>
      </c>
      <c r="D5843" s="38">
        <v>2012</v>
      </c>
    </row>
    <row r="5844" spans="1:4" x14ac:dyDescent="0.25">
      <c r="A5844" t="s">
        <v>20</v>
      </c>
      <c r="B5844" t="s">
        <v>36</v>
      </c>
      <c r="C5844" s="37">
        <v>2535</v>
      </c>
      <c r="D5844" s="38">
        <v>2012</v>
      </c>
    </row>
    <row r="5845" spans="1:4" x14ac:dyDescent="0.25">
      <c r="A5845" t="s">
        <v>20</v>
      </c>
      <c r="B5845" t="s">
        <v>37</v>
      </c>
      <c r="C5845" s="37">
        <v>0</v>
      </c>
      <c r="D5845" s="38">
        <v>2012</v>
      </c>
    </row>
    <row r="5846" spans="1:4" x14ac:dyDescent="0.25">
      <c r="A5846" t="s">
        <v>20</v>
      </c>
      <c r="B5846" t="s">
        <v>38</v>
      </c>
      <c r="C5846" s="37">
        <v>214</v>
      </c>
      <c r="D5846" s="38">
        <v>2012</v>
      </c>
    </row>
    <row r="5847" spans="1:4" x14ac:dyDescent="0.25">
      <c r="A5847" t="s">
        <v>20</v>
      </c>
      <c r="B5847" t="s">
        <v>39</v>
      </c>
      <c r="C5847" s="37">
        <v>675</v>
      </c>
      <c r="D5847" s="38">
        <v>2012</v>
      </c>
    </row>
    <row r="5848" spans="1:4" x14ac:dyDescent="0.25">
      <c r="A5848" t="s">
        <v>20</v>
      </c>
      <c r="B5848" t="s">
        <v>40</v>
      </c>
      <c r="C5848" s="37">
        <v>938</v>
      </c>
      <c r="D5848" s="38">
        <v>2012</v>
      </c>
    </row>
    <row r="5849" spans="1:4" x14ac:dyDescent="0.25">
      <c r="A5849" t="s">
        <v>20</v>
      </c>
      <c r="B5849" t="s">
        <v>41</v>
      </c>
      <c r="C5849" s="37">
        <v>817</v>
      </c>
      <c r="D5849" s="38">
        <v>2012</v>
      </c>
    </row>
    <row r="5850" spans="1:4" x14ac:dyDescent="0.25">
      <c r="A5850" t="s">
        <v>20</v>
      </c>
      <c r="B5850" t="s">
        <v>42</v>
      </c>
      <c r="C5850" s="37">
        <v>0</v>
      </c>
      <c r="D5850" s="38">
        <v>2012</v>
      </c>
    </row>
    <row r="5851" spans="1:4" x14ac:dyDescent="0.25">
      <c r="A5851" t="s">
        <v>20</v>
      </c>
      <c r="B5851" t="s">
        <v>43</v>
      </c>
      <c r="C5851" s="37">
        <v>1018</v>
      </c>
      <c r="D5851" s="38">
        <v>2012</v>
      </c>
    </row>
    <row r="5852" spans="1:4" x14ac:dyDescent="0.25">
      <c r="A5852" t="s">
        <v>20</v>
      </c>
      <c r="B5852" t="s">
        <v>44</v>
      </c>
      <c r="C5852" s="37">
        <v>93</v>
      </c>
      <c r="D5852" s="38">
        <v>2012</v>
      </c>
    </row>
    <row r="5853" spans="1:4" x14ac:dyDescent="0.25">
      <c r="A5853" t="s">
        <v>20</v>
      </c>
      <c r="B5853" t="s">
        <v>45</v>
      </c>
      <c r="C5853" s="37">
        <v>4963</v>
      </c>
      <c r="D5853" s="38">
        <v>2012</v>
      </c>
    </row>
    <row r="5854" spans="1:4" x14ac:dyDescent="0.25">
      <c r="A5854" t="s">
        <v>20</v>
      </c>
      <c r="B5854" t="s">
        <v>46</v>
      </c>
      <c r="C5854" s="37">
        <v>169</v>
      </c>
      <c r="D5854" s="38">
        <v>2012</v>
      </c>
    </row>
    <row r="5855" spans="1:4" x14ac:dyDescent="0.25">
      <c r="A5855" t="s">
        <v>20</v>
      </c>
      <c r="B5855" t="s">
        <v>47</v>
      </c>
      <c r="C5855" s="37">
        <v>0</v>
      </c>
      <c r="D5855" s="38">
        <v>2012</v>
      </c>
    </row>
    <row r="5856" spans="1:4" x14ac:dyDescent="0.25">
      <c r="A5856" t="s">
        <v>20</v>
      </c>
      <c r="B5856" t="s">
        <v>48</v>
      </c>
      <c r="C5856" s="37">
        <v>205</v>
      </c>
      <c r="D5856" s="38">
        <v>2012</v>
      </c>
    </row>
    <row r="5857" spans="1:4" x14ac:dyDescent="0.25">
      <c r="A5857" t="s">
        <v>20</v>
      </c>
      <c r="B5857" t="s">
        <v>49</v>
      </c>
      <c r="C5857" s="37">
        <v>118</v>
      </c>
      <c r="D5857" s="38">
        <v>2012</v>
      </c>
    </row>
    <row r="5858" spans="1:4" x14ac:dyDescent="0.25">
      <c r="A5858" t="s">
        <v>20</v>
      </c>
      <c r="B5858" t="s">
        <v>50</v>
      </c>
      <c r="C5858" s="37">
        <v>1957</v>
      </c>
      <c r="D5858" s="38">
        <v>2012</v>
      </c>
    </row>
    <row r="5859" spans="1:4" x14ac:dyDescent="0.25">
      <c r="A5859" t="s">
        <v>20</v>
      </c>
      <c r="B5859" t="s">
        <v>51</v>
      </c>
      <c r="C5859" s="37">
        <v>1352</v>
      </c>
      <c r="D5859" s="38">
        <v>2012</v>
      </c>
    </row>
    <row r="5860" spans="1:4" x14ac:dyDescent="0.25">
      <c r="A5860" t="s">
        <v>20</v>
      </c>
      <c r="B5860" t="s">
        <v>52</v>
      </c>
      <c r="C5860" s="37">
        <v>6617</v>
      </c>
      <c r="D5860" s="38">
        <v>2012</v>
      </c>
    </row>
    <row r="5861" spans="1:4" x14ac:dyDescent="0.25">
      <c r="A5861" t="s">
        <v>20</v>
      </c>
      <c r="B5861" t="s">
        <v>53</v>
      </c>
      <c r="C5861" s="37">
        <v>0</v>
      </c>
      <c r="D5861" s="38">
        <v>2012</v>
      </c>
    </row>
    <row r="5862" spans="1:4" x14ac:dyDescent="0.25">
      <c r="A5862" t="s">
        <v>20</v>
      </c>
      <c r="B5862" t="s">
        <v>54</v>
      </c>
      <c r="C5862" s="37">
        <v>269</v>
      </c>
      <c r="D5862" s="38">
        <v>2012</v>
      </c>
    </row>
    <row r="5863" spans="1:4" x14ac:dyDescent="0.25">
      <c r="A5863" t="s">
        <v>20</v>
      </c>
      <c r="B5863" t="s">
        <v>55</v>
      </c>
      <c r="C5863" s="37">
        <v>10398</v>
      </c>
      <c r="D5863" s="38">
        <v>2012</v>
      </c>
    </row>
    <row r="5864" spans="1:4" x14ac:dyDescent="0.25">
      <c r="A5864" t="s">
        <v>20</v>
      </c>
      <c r="B5864" t="s">
        <v>56</v>
      </c>
      <c r="C5864" s="37">
        <v>0</v>
      </c>
      <c r="D5864" s="38">
        <v>2012</v>
      </c>
    </row>
    <row r="5865" spans="1:4" x14ac:dyDescent="0.25">
      <c r="A5865" t="s">
        <v>20</v>
      </c>
      <c r="B5865" t="s">
        <v>57</v>
      </c>
      <c r="C5865" s="37">
        <v>225</v>
      </c>
      <c r="D5865" s="38">
        <v>2012</v>
      </c>
    </row>
    <row r="5866" spans="1:4" x14ac:dyDescent="0.25">
      <c r="A5866" t="s">
        <v>20</v>
      </c>
      <c r="B5866" t="s">
        <v>58</v>
      </c>
      <c r="C5866" s="37">
        <v>677</v>
      </c>
      <c r="D5866" s="38">
        <v>2012</v>
      </c>
    </row>
    <row r="5867" spans="1:4" x14ac:dyDescent="0.25">
      <c r="A5867" t="s">
        <v>21</v>
      </c>
      <c r="B5867" t="s">
        <v>8</v>
      </c>
      <c r="C5867" s="37">
        <v>883</v>
      </c>
      <c r="D5867" s="38">
        <v>2012</v>
      </c>
    </row>
    <row r="5868" spans="1:4" x14ac:dyDescent="0.25">
      <c r="A5868" t="s">
        <v>21</v>
      </c>
      <c r="B5868" t="s">
        <v>9</v>
      </c>
      <c r="C5868" s="37">
        <v>2250</v>
      </c>
      <c r="D5868" s="38">
        <v>2012</v>
      </c>
    </row>
    <row r="5869" spans="1:4" x14ac:dyDescent="0.25">
      <c r="A5869" t="s">
        <v>21</v>
      </c>
      <c r="B5869" t="s">
        <v>10</v>
      </c>
      <c r="C5869" s="37">
        <v>7139</v>
      </c>
      <c r="D5869" s="38">
        <v>2012</v>
      </c>
    </row>
    <row r="5870" spans="1:4" x14ac:dyDescent="0.25">
      <c r="A5870" t="s">
        <v>21</v>
      </c>
      <c r="B5870" t="s">
        <v>11</v>
      </c>
      <c r="C5870" s="37">
        <v>1587</v>
      </c>
      <c r="D5870" s="38">
        <v>2012</v>
      </c>
    </row>
    <row r="5871" spans="1:4" x14ac:dyDescent="0.25">
      <c r="A5871" t="s">
        <v>21</v>
      </c>
      <c r="B5871" t="s">
        <v>12</v>
      </c>
      <c r="C5871" s="37">
        <v>14940</v>
      </c>
      <c r="D5871" s="38">
        <v>2012</v>
      </c>
    </row>
    <row r="5872" spans="1:4" x14ac:dyDescent="0.25">
      <c r="A5872" t="s">
        <v>21</v>
      </c>
      <c r="B5872" t="s">
        <v>13</v>
      </c>
      <c r="C5872" s="37">
        <v>3036</v>
      </c>
      <c r="D5872" s="38">
        <v>2012</v>
      </c>
    </row>
    <row r="5873" spans="1:4" x14ac:dyDescent="0.25">
      <c r="A5873" t="s">
        <v>21</v>
      </c>
      <c r="B5873" t="s">
        <v>14</v>
      </c>
      <c r="C5873" s="37">
        <v>955</v>
      </c>
      <c r="D5873" s="38">
        <v>2012</v>
      </c>
    </row>
    <row r="5874" spans="1:4" x14ac:dyDescent="0.25">
      <c r="A5874" t="s">
        <v>21</v>
      </c>
      <c r="B5874" t="s">
        <v>15</v>
      </c>
      <c r="C5874" s="37">
        <v>234</v>
      </c>
      <c r="D5874" s="38">
        <v>2012</v>
      </c>
    </row>
    <row r="5875" spans="1:4" x14ac:dyDescent="0.25">
      <c r="A5875" t="s">
        <v>21</v>
      </c>
      <c r="B5875" t="s">
        <v>16</v>
      </c>
      <c r="C5875" s="37">
        <v>1066</v>
      </c>
      <c r="D5875" s="38">
        <v>2012</v>
      </c>
    </row>
    <row r="5876" spans="1:4" x14ac:dyDescent="0.25">
      <c r="A5876" t="s">
        <v>21</v>
      </c>
      <c r="B5876" t="s">
        <v>17</v>
      </c>
      <c r="C5876" s="37">
        <v>12687</v>
      </c>
      <c r="D5876" s="38">
        <v>2012</v>
      </c>
    </row>
    <row r="5877" spans="1:4" x14ac:dyDescent="0.25">
      <c r="A5877" t="s">
        <v>21</v>
      </c>
      <c r="B5877" t="s">
        <v>18</v>
      </c>
      <c r="C5877" s="37">
        <v>8745</v>
      </c>
      <c r="D5877" s="38">
        <v>2012</v>
      </c>
    </row>
    <row r="5878" spans="1:4" x14ac:dyDescent="0.25">
      <c r="A5878" t="s">
        <v>21</v>
      </c>
      <c r="B5878" t="s">
        <v>19</v>
      </c>
      <c r="C5878" s="37">
        <v>869</v>
      </c>
      <c r="D5878" s="38">
        <v>2012</v>
      </c>
    </row>
    <row r="5879" spans="1:4" x14ac:dyDescent="0.25">
      <c r="A5879" t="s">
        <v>21</v>
      </c>
      <c r="B5879" t="s">
        <v>20</v>
      </c>
      <c r="C5879" s="37">
        <v>1384</v>
      </c>
      <c r="D5879" s="38">
        <v>2012</v>
      </c>
    </row>
    <row r="5880" spans="1:4" x14ac:dyDescent="0.25">
      <c r="A5880" t="s">
        <v>21</v>
      </c>
      <c r="B5880" t="s">
        <v>21</v>
      </c>
      <c r="C5880" s="37" t="s">
        <v>60</v>
      </c>
      <c r="D5880" s="38">
        <v>2012</v>
      </c>
    </row>
    <row r="5881" spans="1:4" x14ac:dyDescent="0.25">
      <c r="A5881" t="s">
        <v>21</v>
      </c>
      <c r="B5881" t="s">
        <v>22</v>
      </c>
      <c r="C5881" s="37">
        <v>16907</v>
      </c>
      <c r="D5881" s="38">
        <v>2012</v>
      </c>
    </row>
    <row r="5882" spans="1:4" x14ac:dyDescent="0.25">
      <c r="A5882" t="s">
        <v>21</v>
      </c>
      <c r="B5882" t="s">
        <v>23</v>
      </c>
      <c r="C5882" s="37">
        <v>8529</v>
      </c>
      <c r="D5882" s="38">
        <v>2012</v>
      </c>
    </row>
    <row r="5883" spans="1:4" x14ac:dyDescent="0.25">
      <c r="A5883" t="s">
        <v>21</v>
      </c>
      <c r="B5883" t="s">
        <v>24</v>
      </c>
      <c r="C5883" s="37">
        <v>2009</v>
      </c>
      <c r="D5883" s="38">
        <v>2012</v>
      </c>
    </row>
    <row r="5884" spans="1:4" x14ac:dyDescent="0.25">
      <c r="A5884" t="s">
        <v>21</v>
      </c>
      <c r="B5884" t="s">
        <v>25</v>
      </c>
      <c r="C5884" s="37">
        <v>2923</v>
      </c>
      <c r="D5884" s="38">
        <v>2012</v>
      </c>
    </row>
    <row r="5885" spans="1:4" x14ac:dyDescent="0.25">
      <c r="A5885" t="s">
        <v>21</v>
      </c>
      <c r="B5885" t="s">
        <v>26</v>
      </c>
      <c r="C5885" s="37">
        <v>1229</v>
      </c>
      <c r="D5885" s="38">
        <v>2012</v>
      </c>
    </row>
    <row r="5886" spans="1:4" x14ac:dyDescent="0.25">
      <c r="A5886" t="s">
        <v>21</v>
      </c>
      <c r="B5886" t="s">
        <v>27</v>
      </c>
      <c r="C5886" s="37">
        <v>526</v>
      </c>
      <c r="D5886" s="38">
        <v>2012</v>
      </c>
    </row>
    <row r="5887" spans="1:4" x14ac:dyDescent="0.25">
      <c r="A5887" t="s">
        <v>21</v>
      </c>
      <c r="B5887" t="s">
        <v>28</v>
      </c>
      <c r="C5887" s="37">
        <v>1865</v>
      </c>
      <c r="D5887" s="38">
        <v>2012</v>
      </c>
    </row>
    <row r="5888" spans="1:4" x14ac:dyDescent="0.25">
      <c r="A5888" t="s">
        <v>21</v>
      </c>
      <c r="B5888" t="s">
        <v>29</v>
      </c>
      <c r="C5888" s="37">
        <v>3296</v>
      </c>
      <c r="D5888" s="38">
        <v>2012</v>
      </c>
    </row>
    <row r="5889" spans="1:4" x14ac:dyDescent="0.25">
      <c r="A5889" t="s">
        <v>21</v>
      </c>
      <c r="B5889" t="s">
        <v>30</v>
      </c>
      <c r="C5889" s="37">
        <v>12583</v>
      </c>
      <c r="D5889" s="38">
        <v>2012</v>
      </c>
    </row>
    <row r="5890" spans="1:4" x14ac:dyDescent="0.25">
      <c r="A5890" t="s">
        <v>21</v>
      </c>
      <c r="B5890" t="s">
        <v>31</v>
      </c>
      <c r="C5890" s="37">
        <v>6537</v>
      </c>
      <c r="D5890" s="38">
        <v>2012</v>
      </c>
    </row>
    <row r="5891" spans="1:4" x14ac:dyDescent="0.25">
      <c r="A5891" t="s">
        <v>21</v>
      </c>
      <c r="B5891" t="s">
        <v>32</v>
      </c>
      <c r="C5891" s="37">
        <v>2744</v>
      </c>
      <c r="D5891" s="38">
        <v>2012</v>
      </c>
    </row>
    <row r="5892" spans="1:4" x14ac:dyDescent="0.25">
      <c r="A5892" t="s">
        <v>21</v>
      </c>
      <c r="B5892" t="s">
        <v>33</v>
      </c>
      <c r="C5892" s="37">
        <v>13264</v>
      </c>
      <c r="D5892" s="38">
        <v>2012</v>
      </c>
    </row>
    <row r="5893" spans="1:4" x14ac:dyDescent="0.25">
      <c r="A5893" t="s">
        <v>21</v>
      </c>
      <c r="B5893" t="s">
        <v>34</v>
      </c>
      <c r="C5893" s="37">
        <v>228</v>
      </c>
      <c r="D5893" s="38">
        <v>2012</v>
      </c>
    </row>
    <row r="5894" spans="1:4" x14ac:dyDescent="0.25">
      <c r="A5894" t="s">
        <v>21</v>
      </c>
      <c r="B5894" t="s">
        <v>35</v>
      </c>
      <c r="C5894" s="37">
        <v>1302</v>
      </c>
      <c r="D5894" s="38">
        <v>2012</v>
      </c>
    </row>
    <row r="5895" spans="1:4" x14ac:dyDescent="0.25">
      <c r="A5895" t="s">
        <v>21</v>
      </c>
      <c r="B5895" t="s">
        <v>36</v>
      </c>
      <c r="C5895" s="37">
        <v>1478</v>
      </c>
      <c r="D5895" s="38">
        <v>2012</v>
      </c>
    </row>
    <row r="5896" spans="1:4" x14ac:dyDescent="0.25">
      <c r="A5896" t="s">
        <v>21</v>
      </c>
      <c r="B5896" t="s">
        <v>37</v>
      </c>
      <c r="C5896" s="37">
        <v>283</v>
      </c>
      <c r="D5896" s="38">
        <v>2012</v>
      </c>
    </row>
    <row r="5897" spans="1:4" x14ac:dyDescent="0.25">
      <c r="A5897" t="s">
        <v>21</v>
      </c>
      <c r="B5897" t="s">
        <v>38</v>
      </c>
      <c r="C5897" s="37">
        <v>2366</v>
      </c>
      <c r="D5897" s="38">
        <v>2012</v>
      </c>
    </row>
    <row r="5898" spans="1:4" x14ac:dyDescent="0.25">
      <c r="A5898" t="s">
        <v>21</v>
      </c>
      <c r="B5898" t="s">
        <v>39</v>
      </c>
      <c r="C5898" s="37">
        <v>1359</v>
      </c>
      <c r="D5898" s="38">
        <v>2012</v>
      </c>
    </row>
    <row r="5899" spans="1:4" x14ac:dyDescent="0.25">
      <c r="A5899" t="s">
        <v>21</v>
      </c>
      <c r="B5899" t="s">
        <v>40</v>
      </c>
      <c r="C5899" s="37">
        <v>7561</v>
      </c>
      <c r="D5899" s="38">
        <v>2012</v>
      </c>
    </row>
    <row r="5900" spans="1:4" x14ac:dyDescent="0.25">
      <c r="A5900" t="s">
        <v>21</v>
      </c>
      <c r="B5900" t="s">
        <v>41</v>
      </c>
      <c r="C5900" s="37">
        <v>3761</v>
      </c>
      <c r="D5900" s="38">
        <v>2012</v>
      </c>
    </row>
    <row r="5901" spans="1:4" x14ac:dyDescent="0.25">
      <c r="A5901" t="s">
        <v>21</v>
      </c>
      <c r="B5901" t="s">
        <v>42</v>
      </c>
      <c r="C5901" s="37">
        <v>196</v>
      </c>
      <c r="D5901" s="38">
        <v>2012</v>
      </c>
    </row>
    <row r="5902" spans="1:4" x14ac:dyDescent="0.25">
      <c r="A5902" t="s">
        <v>21</v>
      </c>
      <c r="B5902" t="s">
        <v>43</v>
      </c>
      <c r="C5902" s="37">
        <v>6872</v>
      </c>
      <c r="D5902" s="38">
        <v>2012</v>
      </c>
    </row>
    <row r="5903" spans="1:4" x14ac:dyDescent="0.25">
      <c r="A5903" t="s">
        <v>21</v>
      </c>
      <c r="B5903" t="s">
        <v>44</v>
      </c>
      <c r="C5903" s="37">
        <v>1491</v>
      </c>
      <c r="D5903" s="38">
        <v>2012</v>
      </c>
    </row>
    <row r="5904" spans="1:4" x14ac:dyDescent="0.25">
      <c r="A5904" t="s">
        <v>21</v>
      </c>
      <c r="B5904" t="s">
        <v>45</v>
      </c>
      <c r="C5904" s="37">
        <v>954</v>
      </c>
      <c r="D5904" s="38">
        <v>2012</v>
      </c>
    </row>
    <row r="5905" spans="1:4" x14ac:dyDescent="0.25">
      <c r="A5905" t="s">
        <v>21</v>
      </c>
      <c r="B5905" t="s">
        <v>46</v>
      </c>
      <c r="C5905" s="37">
        <v>4588</v>
      </c>
      <c r="D5905" s="38">
        <v>2012</v>
      </c>
    </row>
    <row r="5906" spans="1:4" x14ac:dyDescent="0.25">
      <c r="A5906" t="s">
        <v>21</v>
      </c>
      <c r="B5906" t="s">
        <v>47</v>
      </c>
      <c r="C5906" s="37">
        <v>462</v>
      </c>
      <c r="D5906" s="38">
        <v>2012</v>
      </c>
    </row>
    <row r="5907" spans="1:4" x14ac:dyDescent="0.25">
      <c r="A5907" t="s">
        <v>21</v>
      </c>
      <c r="B5907" t="s">
        <v>48</v>
      </c>
      <c r="C5907" s="37">
        <v>1583</v>
      </c>
      <c r="D5907" s="38">
        <v>2012</v>
      </c>
    </row>
    <row r="5908" spans="1:4" x14ac:dyDescent="0.25">
      <c r="A5908" t="s">
        <v>21</v>
      </c>
      <c r="B5908" t="s">
        <v>49</v>
      </c>
      <c r="C5908" s="37">
        <v>394</v>
      </c>
      <c r="D5908" s="38">
        <v>2012</v>
      </c>
    </row>
    <row r="5909" spans="1:4" x14ac:dyDescent="0.25">
      <c r="A5909" t="s">
        <v>21</v>
      </c>
      <c r="B5909" t="s">
        <v>50</v>
      </c>
      <c r="C5909" s="37">
        <v>4648</v>
      </c>
      <c r="D5909" s="38">
        <v>2012</v>
      </c>
    </row>
    <row r="5910" spans="1:4" x14ac:dyDescent="0.25">
      <c r="A5910" t="s">
        <v>21</v>
      </c>
      <c r="B5910" t="s">
        <v>51</v>
      </c>
      <c r="C5910" s="37">
        <v>16780</v>
      </c>
      <c r="D5910" s="38">
        <v>2012</v>
      </c>
    </row>
    <row r="5911" spans="1:4" x14ac:dyDescent="0.25">
      <c r="A5911" t="s">
        <v>21</v>
      </c>
      <c r="B5911" t="s">
        <v>52</v>
      </c>
      <c r="C5911" s="37">
        <v>1154</v>
      </c>
      <c r="D5911" s="38">
        <v>2012</v>
      </c>
    </row>
    <row r="5912" spans="1:4" x14ac:dyDescent="0.25">
      <c r="A5912" t="s">
        <v>21</v>
      </c>
      <c r="B5912" t="s">
        <v>53</v>
      </c>
      <c r="C5912" s="37">
        <v>156</v>
      </c>
      <c r="D5912" s="38">
        <v>2012</v>
      </c>
    </row>
    <row r="5913" spans="1:4" x14ac:dyDescent="0.25">
      <c r="A5913" t="s">
        <v>21</v>
      </c>
      <c r="B5913" t="s">
        <v>54</v>
      </c>
      <c r="C5913" s="37">
        <v>4311</v>
      </c>
      <c r="D5913" s="38">
        <v>2012</v>
      </c>
    </row>
    <row r="5914" spans="1:4" x14ac:dyDescent="0.25">
      <c r="A5914" t="s">
        <v>21</v>
      </c>
      <c r="B5914" t="s">
        <v>55</v>
      </c>
      <c r="C5914" s="37">
        <v>2704</v>
      </c>
      <c r="D5914" s="38">
        <v>2012</v>
      </c>
    </row>
    <row r="5915" spans="1:4" x14ac:dyDescent="0.25">
      <c r="A5915" t="s">
        <v>21</v>
      </c>
      <c r="B5915" t="s">
        <v>56</v>
      </c>
      <c r="C5915" s="37">
        <v>1221</v>
      </c>
      <c r="D5915" s="38">
        <v>2012</v>
      </c>
    </row>
    <row r="5916" spans="1:4" x14ac:dyDescent="0.25">
      <c r="A5916" t="s">
        <v>21</v>
      </c>
      <c r="B5916" t="s">
        <v>57</v>
      </c>
      <c r="C5916" s="37">
        <v>14414</v>
      </c>
      <c r="D5916" s="38">
        <v>2012</v>
      </c>
    </row>
    <row r="5917" spans="1:4" x14ac:dyDescent="0.25">
      <c r="A5917" t="s">
        <v>21</v>
      </c>
      <c r="B5917" t="s">
        <v>58</v>
      </c>
      <c r="C5917" s="37">
        <v>302</v>
      </c>
      <c r="D5917" s="38">
        <v>2012</v>
      </c>
    </row>
    <row r="5918" spans="1:4" x14ac:dyDescent="0.25">
      <c r="A5918" t="s">
        <v>22</v>
      </c>
      <c r="B5918" t="s">
        <v>8</v>
      </c>
      <c r="C5918" s="37">
        <v>1625</v>
      </c>
      <c r="D5918" s="38">
        <v>2012</v>
      </c>
    </row>
    <row r="5919" spans="1:4" x14ac:dyDescent="0.25">
      <c r="A5919" t="s">
        <v>22</v>
      </c>
      <c r="B5919" t="s">
        <v>9</v>
      </c>
      <c r="C5919" s="37">
        <v>479</v>
      </c>
      <c r="D5919" s="38">
        <v>2012</v>
      </c>
    </row>
    <row r="5920" spans="1:4" x14ac:dyDescent="0.25">
      <c r="A5920" t="s">
        <v>22</v>
      </c>
      <c r="B5920" t="s">
        <v>10</v>
      </c>
      <c r="C5920" s="37">
        <v>2763</v>
      </c>
      <c r="D5920" s="38">
        <v>2012</v>
      </c>
    </row>
    <row r="5921" spans="1:4" x14ac:dyDescent="0.25">
      <c r="A5921" t="s">
        <v>22</v>
      </c>
      <c r="B5921" t="s">
        <v>11</v>
      </c>
      <c r="C5921" s="37">
        <v>564</v>
      </c>
      <c r="D5921" s="38">
        <v>2012</v>
      </c>
    </row>
    <row r="5922" spans="1:4" x14ac:dyDescent="0.25">
      <c r="A5922" t="s">
        <v>22</v>
      </c>
      <c r="B5922" t="s">
        <v>12</v>
      </c>
      <c r="C5922" s="37">
        <v>6033</v>
      </c>
      <c r="D5922" s="38">
        <v>2012</v>
      </c>
    </row>
    <row r="5923" spans="1:4" x14ac:dyDescent="0.25">
      <c r="A5923" t="s">
        <v>22</v>
      </c>
      <c r="B5923" t="s">
        <v>13</v>
      </c>
      <c r="C5923" s="37">
        <v>1225</v>
      </c>
      <c r="D5923" s="38">
        <v>2012</v>
      </c>
    </row>
    <row r="5924" spans="1:4" x14ac:dyDescent="0.25">
      <c r="A5924" t="s">
        <v>22</v>
      </c>
      <c r="B5924" t="s">
        <v>14</v>
      </c>
      <c r="C5924" s="37">
        <v>823</v>
      </c>
      <c r="D5924" s="38">
        <v>2012</v>
      </c>
    </row>
    <row r="5925" spans="1:4" x14ac:dyDescent="0.25">
      <c r="A5925" t="s">
        <v>22</v>
      </c>
      <c r="B5925" t="s">
        <v>15</v>
      </c>
      <c r="C5925" s="37">
        <v>639</v>
      </c>
      <c r="D5925" s="38">
        <v>2012</v>
      </c>
    </row>
    <row r="5926" spans="1:4" x14ac:dyDescent="0.25">
      <c r="A5926" t="s">
        <v>22</v>
      </c>
      <c r="B5926" t="s">
        <v>16</v>
      </c>
      <c r="C5926" s="37">
        <v>1045</v>
      </c>
      <c r="D5926" s="38">
        <v>2012</v>
      </c>
    </row>
    <row r="5927" spans="1:4" x14ac:dyDescent="0.25">
      <c r="A5927" t="s">
        <v>22</v>
      </c>
      <c r="B5927" t="s">
        <v>17</v>
      </c>
      <c r="C5927" s="37">
        <v>11472</v>
      </c>
      <c r="D5927" s="38">
        <v>2012</v>
      </c>
    </row>
    <row r="5928" spans="1:4" x14ac:dyDescent="0.25">
      <c r="A5928" t="s">
        <v>22</v>
      </c>
      <c r="B5928" t="s">
        <v>18</v>
      </c>
      <c r="C5928" s="37">
        <v>2258</v>
      </c>
      <c r="D5928" s="38">
        <v>2012</v>
      </c>
    </row>
    <row r="5929" spans="1:4" x14ac:dyDescent="0.25">
      <c r="A5929" t="s">
        <v>22</v>
      </c>
      <c r="B5929" t="s">
        <v>19</v>
      </c>
      <c r="C5929" s="37">
        <v>856</v>
      </c>
      <c r="D5929" s="38">
        <v>2012</v>
      </c>
    </row>
    <row r="5930" spans="1:4" x14ac:dyDescent="0.25">
      <c r="A5930" t="s">
        <v>22</v>
      </c>
      <c r="B5930" t="s">
        <v>20</v>
      </c>
      <c r="C5930" s="37">
        <v>186</v>
      </c>
      <c r="D5930" s="38">
        <v>2012</v>
      </c>
    </row>
    <row r="5931" spans="1:4" x14ac:dyDescent="0.25">
      <c r="A5931" t="s">
        <v>22</v>
      </c>
      <c r="B5931" t="s">
        <v>21</v>
      </c>
      <c r="C5931" s="37">
        <v>28436</v>
      </c>
      <c r="D5931" s="38">
        <v>2012</v>
      </c>
    </row>
    <row r="5932" spans="1:4" x14ac:dyDescent="0.25">
      <c r="A5932" t="s">
        <v>22</v>
      </c>
      <c r="B5932" t="s">
        <v>22</v>
      </c>
      <c r="C5932" s="37" t="s">
        <v>60</v>
      </c>
      <c r="D5932" s="38">
        <v>2012</v>
      </c>
    </row>
    <row r="5933" spans="1:4" x14ac:dyDescent="0.25">
      <c r="A5933" t="s">
        <v>22</v>
      </c>
      <c r="B5933" t="s">
        <v>23</v>
      </c>
      <c r="C5933" s="37">
        <v>1678</v>
      </c>
      <c r="D5933" s="38">
        <v>2012</v>
      </c>
    </row>
    <row r="5934" spans="1:4" x14ac:dyDescent="0.25">
      <c r="A5934" t="s">
        <v>22</v>
      </c>
      <c r="B5934" t="s">
        <v>24</v>
      </c>
      <c r="C5934" s="37">
        <v>1624</v>
      </c>
      <c r="D5934" s="38">
        <v>2012</v>
      </c>
    </row>
    <row r="5935" spans="1:4" x14ac:dyDescent="0.25">
      <c r="A5935" t="s">
        <v>22</v>
      </c>
      <c r="B5935" t="s">
        <v>25</v>
      </c>
      <c r="C5935" s="37">
        <v>11177</v>
      </c>
      <c r="D5935" s="38">
        <v>2012</v>
      </c>
    </row>
    <row r="5936" spans="1:4" x14ac:dyDescent="0.25">
      <c r="A5936" t="s">
        <v>22</v>
      </c>
      <c r="B5936" t="s">
        <v>26</v>
      </c>
      <c r="C5936" s="37">
        <v>736</v>
      </c>
      <c r="D5936" s="38">
        <v>2012</v>
      </c>
    </row>
    <row r="5937" spans="1:4" x14ac:dyDescent="0.25">
      <c r="A5937" t="s">
        <v>22</v>
      </c>
      <c r="B5937" t="s">
        <v>27</v>
      </c>
      <c r="C5937" s="37">
        <v>0</v>
      </c>
      <c r="D5937" s="38">
        <v>2012</v>
      </c>
    </row>
    <row r="5938" spans="1:4" x14ac:dyDescent="0.25">
      <c r="A5938" t="s">
        <v>22</v>
      </c>
      <c r="B5938" t="s">
        <v>28</v>
      </c>
      <c r="C5938" s="37">
        <v>1050</v>
      </c>
      <c r="D5938" s="38">
        <v>2012</v>
      </c>
    </row>
    <row r="5939" spans="1:4" x14ac:dyDescent="0.25">
      <c r="A5939" t="s">
        <v>22</v>
      </c>
      <c r="B5939" t="s">
        <v>29</v>
      </c>
      <c r="C5939" s="37">
        <v>837</v>
      </c>
      <c r="D5939" s="38">
        <v>2012</v>
      </c>
    </row>
    <row r="5940" spans="1:4" x14ac:dyDescent="0.25">
      <c r="A5940" t="s">
        <v>22</v>
      </c>
      <c r="B5940" t="s">
        <v>30</v>
      </c>
      <c r="C5940" s="37">
        <v>11017</v>
      </c>
      <c r="D5940" s="38">
        <v>2012</v>
      </c>
    </row>
    <row r="5941" spans="1:4" x14ac:dyDescent="0.25">
      <c r="A5941" t="s">
        <v>22</v>
      </c>
      <c r="B5941" t="s">
        <v>31</v>
      </c>
      <c r="C5941" s="37">
        <v>1543</v>
      </c>
      <c r="D5941" s="38">
        <v>2012</v>
      </c>
    </row>
    <row r="5942" spans="1:4" x14ac:dyDescent="0.25">
      <c r="A5942" t="s">
        <v>22</v>
      </c>
      <c r="B5942" t="s">
        <v>32</v>
      </c>
      <c r="C5942" s="37">
        <v>1948</v>
      </c>
      <c r="D5942" s="38">
        <v>2012</v>
      </c>
    </row>
    <row r="5943" spans="1:4" x14ac:dyDescent="0.25">
      <c r="A5943" t="s">
        <v>22</v>
      </c>
      <c r="B5943" t="s">
        <v>33</v>
      </c>
      <c r="C5943" s="37">
        <v>4526</v>
      </c>
      <c r="D5943" s="38">
        <v>2012</v>
      </c>
    </row>
    <row r="5944" spans="1:4" x14ac:dyDescent="0.25">
      <c r="A5944" t="s">
        <v>22</v>
      </c>
      <c r="B5944" t="s">
        <v>34</v>
      </c>
      <c r="C5944" s="37">
        <v>134</v>
      </c>
      <c r="D5944" s="38">
        <v>2012</v>
      </c>
    </row>
    <row r="5945" spans="1:4" x14ac:dyDescent="0.25">
      <c r="A5945" t="s">
        <v>22</v>
      </c>
      <c r="B5945" t="s">
        <v>35</v>
      </c>
      <c r="C5945" s="37">
        <v>591</v>
      </c>
      <c r="D5945" s="38">
        <v>2012</v>
      </c>
    </row>
    <row r="5946" spans="1:4" x14ac:dyDescent="0.25">
      <c r="A5946" t="s">
        <v>22</v>
      </c>
      <c r="B5946" t="s">
        <v>36</v>
      </c>
      <c r="C5946" s="37">
        <v>1011</v>
      </c>
      <c r="D5946" s="38">
        <v>2012</v>
      </c>
    </row>
    <row r="5947" spans="1:4" x14ac:dyDescent="0.25">
      <c r="A5947" t="s">
        <v>22</v>
      </c>
      <c r="B5947" t="s">
        <v>37</v>
      </c>
      <c r="C5947" s="37">
        <v>0</v>
      </c>
      <c r="D5947" s="38">
        <v>2012</v>
      </c>
    </row>
    <row r="5948" spans="1:4" x14ac:dyDescent="0.25">
      <c r="A5948" t="s">
        <v>22</v>
      </c>
      <c r="B5948" t="s">
        <v>38</v>
      </c>
      <c r="C5948" s="37">
        <v>1537</v>
      </c>
      <c r="D5948" s="38">
        <v>2012</v>
      </c>
    </row>
    <row r="5949" spans="1:4" x14ac:dyDescent="0.25">
      <c r="A5949" t="s">
        <v>22</v>
      </c>
      <c r="B5949" t="s">
        <v>39</v>
      </c>
      <c r="C5949" s="37">
        <v>219</v>
      </c>
      <c r="D5949" s="38">
        <v>2012</v>
      </c>
    </row>
    <row r="5950" spans="1:4" x14ac:dyDescent="0.25">
      <c r="A5950" t="s">
        <v>22</v>
      </c>
      <c r="B5950" t="s">
        <v>40</v>
      </c>
      <c r="C5950" s="37">
        <v>2316</v>
      </c>
      <c r="D5950" s="38">
        <v>2012</v>
      </c>
    </row>
    <row r="5951" spans="1:4" x14ac:dyDescent="0.25">
      <c r="A5951" t="s">
        <v>22</v>
      </c>
      <c r="B5951" t="s">
        <v>41</v>
      </c>
      <c r="C5951" s="37">
        <v>2665</v>
      </c>
      <c r="D5951" s="38">
        <v>2012</v>
      </c>
    </row>
    <row r="5952" spans="1:4" x14ac:dyDescent="0.25">
      <c r="A5952" t="s">
        <v>22</v>
      </c>
      <c r="B5952" t="s">
        <v>42</v>
      </c>
      <c r="C5952" s="37">
        <v>113</v>
      </c>
      <c r="D5952" s="38">
        <v>2012</v>
      </c>
    </row>
    <row r="5953" spans="1:4" x14ac:dyDescent="0.25">
      <c r="A5953" t="s">
        <v>22</v>
      </c>
      <c r="B5953" t="s">
        <v>43</v>
      </c>
      <c r="C5953" s="37">
        <v>11235</v>
      </c>
      <c r="D5953" s="38">
        <v>2012</v>
      </c>
    </row>
    <row r="5954" spans="1:4" x14ac:dyDescent="0.25">
      <c r="A5954" t="s">
        <v>22</v>
      </c>
      <c r="B5954" t="s">
        <v>44</v>
      </c>
      <c r="C5954" s="37">
        <v>1198</v>
      </c>
      <c r="D5954" s="38">
        <v>2012</v>
      </c>
    </row>
    <row r="5955" spans="1:4" x14ac:dyDescent="0.25">
      <c r="A5955" t="s">
        <v>22</v>
      </c>
      <c r="B5955" t="s">
        <v>45</v>
      </c>
      <c r="C5955" s="37">
        <v>387</v>
      </c>
      <c r="D5955" s="38">
        <v>2012</v>
      </c>
    </row>
    <row r="5956" spans="1:4" x14ac:dyDescent="0.25">
      <c r="A5956" t="s">
        <v>22</v>
      </c>
      <c r="B5956" t="s">
        <v>46</v>
      </c>
      <c r="C5956" s="37">
        <v>2419</v>
      </c>
      <c r="D5956" s="38">
        <v>2012</v>
      </c>
    </row>
    <row r="5957" spans="1:4" x14ac:dyDescent="0.25">
      <c r="A5957" t="s">
        <v>22</v>
      </c>
      <c r="B5957" t="s">
        <v>47</v>
      </c>
      <c r="C5957" s="37">
        <v>0</v>
      </c>
      <c r="D5957" s="38">
        <v>2012</v>
      </c>
    </row>
    <row r="5958" spans="1:4" x14ac:dyDescent="0.25">
      <c r="A5958" t="s">
        <v>22</v>
      </c>
      <c r="B5958" t="s">
        <v>48</v>
      </c>
      <c r="C5958" s="37">
        <v>1414</v>
      </c>
      <c r="D5958" s="38">
        <v>2012</v>
      </c>
    </row>
    <row r="5959" spans="1:4" x14ac:dyDescent="0.25">
      <c r="A5959" t="s">
        <v>22</v>
      </c>
      <c r="B5959" t="s">
        <v>49</v>
      </c>
      <c r="C5959" s="37">
        <v>111</v>
      </c>
      <c r="D5959" s="38">
        <v>2012</v>
      </c>
    </row>
    <row r="5960" spans="1:4" x14ac:dyDescent="0.25">
      <c r="A5960" t="s">
        <v>22</v>
      </c>
      <c r="B5960" t="s">
        <v>50</v>
      </c>
      <c r="C5960" s="37">
        <v>3547</v>
      </c>
      <c r="D5960" s="38">
        <v>2012</v>
      </c>
    </row>
    <row r="5961" spans="1:4" x14ac:dyDescent="0.25">
      <c r="A5961" t="s">
        <v>22</v>
      </c>
      <c r="B5961" t="s">
        <v>51</v>
      </c>
      <c r="C5961" s="37">
        <v>4490</v>
      </c>
      <c r="D5961" s="38">
        <v>2012</v>
      </c>
    </row>
    <row r="5962" spans="1:4" x14ac:dyDescent="0.25">
      <c r="A5962" t="s">
        <v>22</v>
      </c>
      <c r="B5962" t="s">
        <v>52</v>
      </c>
      <c r="C5962" s="37">
        <v>105</v>
      </c>
      <c r="D5962" s="38">
        <v>2012</v>
      </c>
    </row>
    <row r="5963" spans="1:4" x14ac:dyDescent="0.25">
      <c r="A5963" t="s">
        <v>22</v>
      </c>
      <c r="B5963" t="s">
        <v>53</v>
      </c>
      <c r="C5963" s="37">
        <v>0</v>
      </c>
      <c r="D5963" s="38">
        <v>2012</v>
      </c>
    </row>
    <row r="5964" spans="1:4" x14ac:dyDescent="0.25">
      <c r="A5964" t="s">
        <v>22</v>
      </c>
      <c r="B5964" t="s">
        <v>54</v>
      </c>
      <c r="C5964" s="37">
        <v>1932</v>
      </c>
      <c r="D5964" s="38">
        <v>2012</v>
      </c>
    </row>
    <row r="5965" spans="1:4" x14ac:dyDescent="0.25">
      <c r="A5965" t="s">
        <v>22</v>
      </c>
      <c r="B5965" t="s">
        <v>55</v>
      </c>
      <c r="C5965" s="37">
        <v>258</v>
      </c>
      <c r="D5965" s="38">
        <v>2012</v>
      </c>
    </row>
    <row r="5966" spans="1:4" x14ac:dyDescent="0.25">
      <c r="A5966" t="s">
        <v>22</v>
      </c>
      <c r="B5966" t="s">
        <v>56</v>
      </c>
      <c r="C5966" s="37">
        <v>507</v>
      </c>
      <c r="D5966" s="38">
        <v>2012</v>
      </c>
    </row>
    <row r="5967" spans="1:4" x14ac:dyDescent="0.25">
      <c r="A5967" t="s">
        <v>22</v>
      </c>
      <c r="B5967" t="s">
        <v>57</v>
      </c>
      <c r="C5967" s="37">
        <v>1727</v>
      </c>
      <c r="D5967" s="38">
        <v>2012</v>
      </c>
    </row>
    <row r="5968" spans="1:4" x14ac:dyDescent="0.25">
      <c r="A5968" t="s">
        <v>22</v>
      </c>
      <c r="B5968" t="s">
        <v>58</v>
      </c>
      <c r="C5968" s="37">
        <v>1681</v>
      </c>
      <c r="D5968" s="38">
        <v>2012</v>
      </c>
    </row>
    <row r="5969" spans="1:4" x14ac:dyDescent="0.25">
      <c r="A5969" t="s">
        <v>23</v>
      </c>
      <c r="B5969" t="s">
        <v>8</v>
      </c>
      <c r="C5969" s="37">
        <v>503</v>
      </c>
      <c r="D5969" s="38">
        <v>2012</v>
      </c>
    </row>
    <row r="5970" spans="1:4" x14ac:dyDescent="0.25">
      <c r="A5970" t="s">
        <v>23</v>
      </c>
      <c r="B5970" t="s">
        <v>9</v>
      </c>
      <c r="C5970" s="37">
        <v>951</v>
      </c>
      <c r="D5970" s="38">
        <v>2012</v>
      </c>
    </row>
    <row r="5971" spans="1:4" x14ac:dyDescent="0.25">
      <c r="A5971" t="s">
        <v>23</v>
      </c>
      <c r="B5971" t="s">
        <v>10</v>
      </c>
      <c r="C5971" s="37">
        <v>1590</v>
      </c>
      <c r="D5971" s="38">
        <v>2012</v>
      </c>
    </row>
    <row r="5972" spans="1:4" x14ac:dyDescent="0.25">
      <c r="A5972" t="s">
        <v>23</v>
      </c>
      <c r="B5972" t="s">
        <v>11</v>
      </c>
      <c r="C5972" s="37">
        <v>451</v>
      </c>
      <c r="D5972" s="38">
        <v>2012</v>
      </c>
    </row>
    <row r="5973" spans="1:4" x14ac:dyDescent="0.25">
      <c r="A5973" t="s">
        <v>23</v>
      </c>
      <c r="B5973" t="s">
        <v>12</v>
      </c>
      <c r="C5973" s="37">
        <v>3268</v>
      </c>
      <c r="D5973" s="38">
        <v>2012</v>
      </c>
    </row>
    <row r="5974" spans="1:4" x14ac:dyDescent="0.25">
      <c r="A5974" t="s">
        <v>23</v>
      </c>
      <c r="B5974" t="s">
        <v>13</v>
      </c>
      <c r="C5974" s="37">
        <v>3252</v>
      </c>
      <c r="D5974" s="38">
        <v>2012</v>
      </c>
    </row>
    <row r="5975" spans="1:4" x14ac:dyDescent="0.25">
      <c r="A5975" t="s">
        <v>23</v>
      </c>
      <c r="B5975" t="s">
        <v>14</v>
      </c>
      <c r="C5975" s="37">
        <v>112</v>
      </c>
      <c r="D5975" s="38">
        <v>2012</v>
      </c>
    </row>
    <row r="5976" spans="1:4" x14ac:dyDescent="0.25">
      <c r="A5976" t="s">
        <v>23</v>
      </c>
      <c r="B5976" t="s">
        <v>15</v>
      </c>
      <c r="C5976" s="37">
        <v>0</v>
      </c>
      <c r="D5976" s="38">
        <v>2012</v>
      </c>
    </row>
    <row r="5977" spans="1:4" x14ac:dyDescent="0.25">
      <c r="A5977" t="s">
        <v>23</v>
      </c>
      <c r="B5977" t="s">
        <v>16</v>
      </c>
      <c r="C5977" s="37">
        <v>151</v>
      </c>
      <c r="D5977" s="38">
        <v>2012</v>
      </c>
    </row>
    <row r="5978" spans="1:4" x14ac:dyDescent="0.25">
      <c r="A5978" t="s">
        <v>23</v>
      </c>
      <c r="B5978" t="s">
        <v>17</v>
      </c>
      <c r="C5978" s="37">
        <v>4335</v>
      </c>
      <c r="D5978" s="38">
        <v>2012</v>
      </c>
    </row>
    <row r="5979" spans="1:4" x14ac:dyDescent="0.25">
      <c r="A5979" t="s">
        <v>23</v>
      </c>
      <c r="B5979" t="s">
        <v>18</v>
      </c>
      <c r="C5979" s="37">
        <v>596</v>
      </c>
      <c r="D5979" s="38">
        <v>2012</v>
      </c>
    </row>
    <row r="5980" spans="1:4" x14ac:dyDescent="0.25">
      <c r="A5980" t="s">
        <v>23</v>
      </c>
      <c r="B5980" t="s">
        <v>19</v>
      </c>
      <c r="C5980" s="37">
        <v>521</v>
      </c>
      <c r="D5980" s="38">
        <v>2012</v>
      </c>
    </row>
    <row r="5981" spans="1:4" x14ac:dyDescent="0.25">
      <c r="A5981" t="s">
        <v>23</v>
      </c>
      <c r="B5981" t="s">
        <v>20</v>
      </c>
      <c r="C5981" s="37">
        <v>290</v>
      </c>
      <c r="D5981" s="38">
        <v>2012</v>
      </c>
    </row>
    <row r="5982" spans="1:4" x14ac:dyDescent="0.25">
      <c r="A5982" t="s">
        <v>23</v>
      </c>
      <c r="B5982" t="s">
        <v>21</v>
      </c>
      <c r="C5982" s="37">
        <v>11969</v>
      </c>
      <c r="D5982" s="38">
        <v>2012</v>
      </c>
    </row>
    <row r="5983" spans="1:4" x14ac:dyDescent="0.25">
      <c r="A5983" t="s">
        <v>23</v>
      </c>
      <c r="B5983" t="s">
        <v>22</v>
      </c>
      <c r="C5983" s="37">
        <v>1716</v>
      </c>
      <c r="D5983" s="38">
        <v>2012</v>
      </c>
    </row>
    <row r="5984" spans="1:4" x14ac:dyDescent="0.25">
      <c r="A5984" t="s">
        <v>23</v>
      </c>
      <c r="B5984" t="s">
        <v>23</v>
      </c>
      <c r="C5984" s="37" t="s">
        <v>60</v>
      </c>
      <c r="D5984" s="38">
        <v>2012</v>
      </c>
    </row>
    <row r="5985" spans="1:4" x14ac:dyDescent="0.25">
      <c r="A5985" t="s">
        <v>23</v>
      </c>
      <c r="B5985" t="s">
        <v>24</v>
      </c>
      <c r="C5985" s="37">
        <v>918</v>
      </c>
      <c r="D5985" s="38">
        <v>2012</v>
      </c>
    </row>
    <row r="5986" spans="1:4" x14ac:dyDescent="0.25">
      <c r="A5986" t="s">
        <v>23</v>
      </c>
      <c r="B5986" t="s">
        <v>25</v>
      </c>
      <c r="C5986" s="37">
        <v>819</v>
      </c>
      <c r="D5986" s="38">
        <v>2012</v>
      </c>
    </row>
    <row r="5987" spans="1:4" x14ac:dyDescent="0.25">
      <c r="A5987" t="s">
        <v>23</v>
      </c>
      <c r="B5987" t="s">
        <v>26</v>
      </c>
      <c r="C5987" s="37">
        <v>763</v>
      </c>
      <c r="D5987" s="38">
        <v>2012</v>
      </c>
    </row>
    <row r="5988" spans="1:4" x14ac:dyDescent="0.25">
      <c r="A5988" t="s">
        <v>23</v>
      </c>
      <c r="B5988" t="s">
        <v>27</v>
      </c>
      <c r="C5988" s="37">
        <v>78</v>
      </c>
      <c r="D5988" s="38">
        <v>2012</v>
      </c>
    </row>
    <row r="5989" spans="1:4" x14ac:dyDescent="0.25">
      <c r="A5989" t="s">
        <v>23</v>
      </c>
      <c r="B5989" t="s">
        <v>28</v>
      </c>
      <c r="C5989" s="37">
        <v>419</v>
      </c>
      <c r="D5989" s="38">
        <v>2012</v>
      </c>
    </row>
    <row r="5990" spans="1:4" x14ac:dyDescent="0.25">
      <c r="A5990" t="s">
        <v>23</v>
      </c>
      <c r="B5990" t="s">
        <v>29</v>
      </c>
      <c r="C5990" s="37">
        <v>585</v>
      </c>
      <c r="D5990" s="38">
        <v>2012</v>
      </c>
    </row>
    <row r="5991" spans="1:4" x14ac:dyDescent="0.25">
      <c r="A5991" t="s">
        <v>23</v>
      </c>
      <c r="B5991" t="s">
        <v>30</v>
      </c>
      <c r="C5991" s="37">
        <v>946</v>
      </c>
      <c r="D5991" s="38">
        <v>2012</v>
      </c>
    </row>
    <row r="5992" spans="1:4" x14ac:dyDescent="0.25">
      <c r="A5992" t="s">
        <v>23</v>
      </c>
      <c r="B5992" t="s">
        <v>31</v>
      </c>
      <c r="C5992" s="37">
        <v>7505</v>
      </c>
      <c r="D5992" s="38">
        <v>2012</v>
      </c>
    </row>
    <row r="5993" spans="1:4" x14ac:dyDescent="0.25">
      <c r="A5993" t="s">
        <v>23</v>
      </c>
      <c r="B5993" t="s">
        <v>32</v>
      </c>
      <c r="C5993" s="37">
        <v>751</v>
      </c>
      <c r="D5993" s="38">
        <v>2012</v>
      </c>
    </row>
    <row r="5994" spans="1:4" x14ac:dyDescent="0.25">
      <c r="A5994" t="s">
        <v>23</v>
      </c>
      <c r="B5994" t="s">
        <v>33</v>
      </c>
      <c r="C5994" s="37">
        <v>4168</v>
      </c>
      <c r="D5994" s="38">
        <v>2012</v>
      </c>
    </row>
    <row r="5995" spans="1:4" x14ac:dyDescent="0.25">
      <c r="A5995" t="s">
        <v>23</v>
      </c>
      <c r="B5995" t="s">
        <v>34</v>
      </c>
      <c r="C5995" s="37">
        <v>452</v>
      </c>
      <c r="D5995" s="38">
        <v>2012</v>
      </c>
    </row>
    <row r="5996" spans="1:4" x14ac:dyDescent="0.25">
      <c r="A5996" t="s">
        <v>23</v>
      </c>
      <c r="B5996" t="s">
        <v>35</v>
      </c>
      <c r="C5996" s="37">
        <v>7698</v>
      </c>
      <c r="D5996" s="38">
        <v>2012</v>
      </c>
    </row>
    <row r="5997" spans="1:4" x14ac:dyDescent="0.25">
      <c r="A5997" t="s">
        <v>23</v>
      </c>
      <c r="B5997" t="s">
        <v>36</v>
      </c>
      <c r="C5997" s="37">
        <v>681</v>
      </c>
      <c r="D5997" s="38">
        <v>2012</v>
      </c>
    </row>
    <row r="5998" spans="1:4" x14ac:dyDescent="0.25">
      <c r="A5998" t="s">
        <v>23</v>
      </c>
      <c r="B5998" t="s">
        <v>37</v>
      </c>
      <c r="C5998" s="37">
        <v>56</v>
      </c>
      <c r="D5998" s="38">
        <v>2012</v>
      </c>
    </row>
    <row r="5999" spans="1:4" x14ac:dyDescent="0.25">
      <c r="A5999" t="s">
        <v>23</v>
      </c>
      <c r="B5999" t="s">
        <v>38</v>
      </c>
      <c r="C5999" s="37">
        <v>1018</v>
      </c>
      <c r="D5999" s="38">
        <v>2012</v>
      </c>
    </row>
    <row r="6000" spans="1:4" x14ac:dyDescent="0.25">
      <c r="A6000" t="s">
        <v>23</v>
      </c>
      <c r="B6000" t="s">
        <v>39</v>
      </c>
      <c r="C6000" s="37">
        <v>114</v>
      </c>
      <c r="D6000" s="38">
        <v>2012</v>
      </c>
    </row>
    <row r="6001" spans="1:4" x14ac:dyDescent="0.25">
      <c r="A6001" t="s">
        <v>23</v>
      </c>
      <c r="B6001" t="s">
        <v>40</v>
      </c>
      <c r="C6001" s="37">
        <v>1230</v>
      </c>
      <c r="D6001" s="38">
        <v>2012</v>
      </c>
    </row>
    <row r="6002" spans="1:4" x14ac:dyDescent="0.25">
      <c r="A6002" t="s">
        <v>23</v>
      </c>
      <c r="B6002" t="s">
        <v>41</v>
      </c>
      <c r="C6002" s="37">
        <v>734</v>
      </c>
      <c r="D6002" s="38">
        <v>2012</v>
      </c>
    </row>
    <row r="6003" spans="1:4" x14ac:dyDescent="0.25">
      <c r="A6003" t="s">
        <v>23</v>
      </c>
      <c r="B6003" t="s">
        <v>42</v>
      </c>
      <c r="C6003" s="37">
        <v>833</v>
      </c>
      <c r="D6003" s="38">
        <v>2012</v>
      </c>
    </row>
    <row r="6004" spans="1:4" x14ac:dyDescent="0.25">
      <c r="A6004" t="s">
        <v>23</v>
      </c>
      <c r="B6004" t="s">
        <v>43</v>
      </c>
      <c r="C6004" s="37">
        <v>1127</v>
      </c>
      <c r="D6004" s="38">
        <v>2012</v>
      </c>
    </row>
    <row r="6005" spans="1:4" x14ac:dyDescent="0.25">
      <c r="A6005" t="s">
        <v>23</v>
      </c>
      <c r="B6005" t="s">
        <v>44</v>
      </c>
      <c r="C6005" s="37">
        <v>1465</v>
      </c>
      <c r="D6005" s="38">
        <v>2012</v>
      </c>
    </row>
    <row r="6006" spans="1:4" x14ac:dyDescent="0.25">
      <c r="A6006" t="s">
        <v>23</v>
      </c>
      <c r="B6006" t="s">
        <v>45</v>
      </c>
      <c r="C6006" s="37">
        <v>348</v>
      </c>
      <c r="D6006" s="38">
        <v>2012</v>
      </c>
    </row>
    <row r="6007" spans="1:4" x14ac:dyDescent="0.25">
      <c r="A6007" t="s">
        <v>23</v>
      </c>
      <c r="B6007" t="s">
        <v>46</v>
      </c>
      <c r="C6007" s="37">
        <v>451</v>
      </c>
      <c r="D6007" s="38">
        <v>2012</v>
      </c>
    </row>
    <row r="6008" spans="1:4" x14ac:dyDescent="0.25">
      <c r="A6008" t="s">
        <v>23</v>
      </c>
      <c r="B6008" t="s">
        <v>47</v>
      </c>
      <c r="C6008" s="37">
        <v>0</v>
      </c>
      <c r="D6008" s="38">
        <v>2012</v>
      </c>
    </row>
    <row r="6009" spans="1:4" x14ac:dyDescent="0.25">
      <c r="A6009" t="s">
        <v>23</v>
      </c>
      <c r="B6009" t="s">
        <v>48</v>
      </c>
      <c r="C6009" s="37">
        <v>943</v>
      </c>
      <c r="D6009" s="38">
        <v>2012</v>
      </c>
    </row>
    <row r="6010" spans="1:4" x14ac:dyDescent="0.25">
      <c r="A6010" t="s">
        <v>23</v>
      </c>
      <c r="B6010" t="s">
        <v>49</v>
      </c>
      <c r="C6010" s="37">
        <v>1158</v>
      </c>
      <c r="D6010" s="38">
        <v>2012</v>
      </c>
    </row>
    <row r="6011" spans="1:4" x14ac:dyDescent="0.25">
      <c r="A6011" t="s">
        <v>23</v>
      </c>
      <c r="B6011" t="s">
        <v>50</v>
      </c>
      <c r="C6011" s="37">
        <v>1148</v>
      </c>
      <c r="D6011" s="38">
        <v>2012</v>
      </c>
    </row>
    <row r="6012" spans="1:4" x14ac:dyDescent="0.25">
      <c r="A6012" t="s">
        <v>23</v>
      </c>
      <c r="B6012" t="s">
        <v>51</v>
      </c>
      <c r="C6012" s="37">
        <v>3553</v>
      </c>
      <c r="D6012" s="38">
        <v>2012</v>
      </c>
    </row>
    <row r="6013" spans="1:4" x14ac:dyDescent="0.25">
      <c r="A6013" t="s">
        <v>23</v>
      </c>
      <c r="B6013" t="s">
        <v>52</v>
      </c>
      <c r="C6013" s="37">
        <v>886</v>
      </c>
      <c r="D6013" s="38">
        <v>2012</v>
      </c>
    </row>
    <row r="6014" spans="1:4" x14ac:dyDescent="0.25">
      <c r="A6014" t="s">
        <v>23</v>
      </c>
      <c r="B6014" t="s">
        <v>53</v>
      </c>
      <c r="C6014" s="37">
        <v>0</v>
      </c>
      <c r="D6014" s="38">
        <v>2012</v>
      </c>
    </row>
    <row r="6015" spans="1:4" x14ac:dyDescent="0.25">
      <c r="A6015" t="s">
        <v>23</v>
      </c>
      <c r="B6015" t="s">
        <v>54</v>
      </c>
      <c r="C6015" s="37">
        <v>268</v>
      </c>
      <c r="D6015" s="38">
        <v>2012</v>
      </c>
    </row>
    <row r="6016" spans="1:4" x14ac:dyDescent="0.25">
      <c r="A6016" t="s">
        <v>23</v>
      </c>
      <c r="B6016" t="s">
        <v>55</v>
      </c>
      <c r="C6016" s="37">
        <v>919</v>
      </c>
      <c r="D6016" s="38">
        <v>2012</v>
      </c>
    </row>
    <row r="6017" spans="1:4" x14ac:dyDescent="0.25">
      <c r="A6017" t="s">
        <v>23</v>
      </c>
      <c r="B6017" t="s">
        <v>56</v>
      </c>
      <c r="C6017" s="37">
        <v>22</v>
      </c>
      <c r="D6017" s="38">
        <v>2012</v>
      </c>
    </row>
    <row r="6018" spans="1:4" x14ac:dyDescent="0.25">
      <c r="A6018" t="s">
        <v>23</v>
      </c>
      <c r="B6018" t="s">
        <v>57</v>
      </c>
      <c r="C6018" s="37">
        <v>3607</v>
      </c>
      <c r="D6018" s="38">
        <v>2012</v>
      </c>
    </row>
    <row r="6019" spans="1:4" x14ac:dyDescent="0.25">
      <c r="A6019" t="s">
        <v>23</v>
      </c>
      <c r="B6019" t="s">
        <v>58</v>
      </c>
      <c r="C6019" s="37">
        <v>392</v>
      </c>
      <c r="D6019" s="38">
        <v>2012</v>
      </c>
    </row>
    <row r="6020" spans="1:4" x14ac:dyDescent="0.25">
      <c r="A6020" t="s">
        <v>24</v>
      </c>
      <c r="B6020" t="s">
        <v>8</v>
      </c>
      <c r="C6020" s="37">
        <v>853</v>
      </c>
      <c r="D6020" s="38">
        <v>2012</v>
      </c>
    </row>
    <row r="6021" spans="1:4" x14ac:dyDescent="0.25">
      <c r="A6021" t="s">
        <v>24</v>
      </c>
      <c r="B6021" t="s">
        <v>9</v>
      </c>
      <c r="C6021" s="37">
        <v>333</v>
      </c>
      <c r="D6021" s="38">
        <v>2012</v>
      </c>
    </row>
    <row r="6022" spans="1:4" x14ac:dyDescent="0.25">
      <c r="A6022" t="s">
        <v>24</v>
      </c>
      <c r="B6022" t="s">
        <v>10</v>
      </c>
      <c r="C6022" s="37">
        <v>3094</v>
      </c>
      <c r="D6022" s="38">
        <v>2012</v>
      </c>
    </row>
    <row r="6023" spans="1:4" x14ac:dyDescent="0.25">
      <c r="A6023" t="s">
        <v>24</v>
      </c>
      <c r="B6023" t="s">
        <v>11</v>
      </c>
      <c r="C6023" s="37">
        <v>2158</v>
      </c>
      <c r="D6023" s="38">
        <v>2012</v>
      </c>
    </row>
    <row r="6024" spans="1:4" x14ac:dyDescent="0.25">
      <c r="A6024" t="s">
        <v>24</v>
      </c>
      <c r="B6024" t="s">
        <v>12</v>
      </c>
      <c r="C6024" s="37">
        <v>5411</v>
      </c>
      <c r="D6024" s="38">
        <v>2012</v>
      </c>
    </row>
    <row r="6025" spans="1:4" x14ac:dyDescent="0.25">
      <c r="A6025" t="s">
        <v>24</v>
      </c>
      <c r="B6025" t="s">
        <v>13</v>
      </c>
      <c r="C6025" s="37">
        <v>3746</v>
      </c>
      <c r="D6025" s="38">
        <v>2012</v>
      </c>
    </row>
    <row r="6026" spans="1:4" x14ac:dyDescent="0.25">
      <c r="A6026" t="s">
        <v>24</v>
      </c>
      <c r="B6026" t="s">
        <v>14</v>
      </c>
      <c r="C6026" s="37">
        <v>210</v>
      </c>
      <c r="D6026" s="38">
        <v>2012</v>
      </c>
    </row>
    <row r="6027" spans="1:4" x14ac:dyDescent="0.25">
      <c r="A6027" t="s">
        <v>24</v>
      </c>
      <c r="B6027" t="s">
        <v>15</v>
      </c>
      <c r="C6027" s="37">
        <v>0</v>
      </c>
      <c r="D6027" s="38">
        <v>2012</v>
      </c>
    </row>
    <row r="6028" spans="1:4" x14ac:dyDescent="0.25">
      <c r="A6028" t="s">
        <v>24</v>
      </c>
      <c r="B6028" t="s">
        <v>16</v>
      </c>
      <c r="C6028" s="37">
        <v>456</v>
      </c>
      <c r="D6028" s="38">
        <v>2012</v>
      </c>
    </row>
    <row r="6029" spans="1:4" x14ac:dyDescent="0.25">
      <c r="A6029" t="s">
        <v>24</v>
      </c>
      <c r="B6029" t="s">
        <v>17</v>
      </c>
      <c r="C6029" s="37">
        <v>3118</v>
      </c>
      <c r="D6029" s="38">
        <v>2012</v>
      </c>
    </row>
    <row r="6030" spans="1:4" x14ac:dyDescent="0.25">
      <c r="A6030" t="s">
        <v>24</v>
      </c>
      <c r="B6030" t="s">
        <v>18</v>
      </c>
      <c r="C6030" s="37">
        <v>1896</v>
      </c>
      <c r="D6030" s="38">
        <v>2012</v>
      </c>
    </row>
    <row r="6031" spans="1:4" x14ac:dyDescent="0.25">
      <c r="A6031" t="s">
        <v>24</v>
      </c>
      <c r="B6031" t="s">
        <v>19</v>
      </c>
      <c r="C6031" s="37">
        <v>149</v>
      </c>
      <c r="D6031" s="38">
        <v>2012</v>
      </c>
    </row>
    <row r="6032" spans="1:4" x14ac:dyDescent="0.25">
      <c r="A6032" t="s">
        <v>24</v>
      </c>
      <c r="B6032" t="s">
        <v>20</v>
      </c>
      <c r="C6032" s="37">
        <v>456</v>
      </c>
      <c r="D6032" s="38">
        <v>2012</v>
      </c>
    </row>
    <row r="6033" spans="1:4" x14ac:dyDescent="0.25">
      <c r="A6033" t="s">
        <v>24</v>
      </c>
      <c r="B6033" t="s">
        <v>21</v>
      </c>
      <c r="C6033" s="37">
        <v>1702</v>
      </c>
      <c r="D6033" s="38">
        <v>2012</v>
      </c>
    </row>
    <row r="6034" spans="1:4" x14ac:dyDescent="0.25">
      <c r="A6034" t="s">
        <v>24</v>
      </c>
      <c r="B6034" t="s">
        <v>22</v>
      </c>
      <c r="C6034" s="37">
        <v>1679</v>
      </c>
      <c r="D6034" s="38">
        <v>2012</v>
      </c>
    </row>
    <row r="6035" spans="1:4" x14ac:dyDescent="0.25">
      <c r="A6035" t="s">
        <v>24</v>
      </c>
      <c r="B6035" t="s">
        <v>23</v>
      </c>
      <c r="C6035" s="37">
        <v>1527</v>
      </c>
      <c r="D6035" s="38">
        <v>2012</v>
      </c>
    </row>
    <row r="6036" spans="1:4" x14ac:dyDescent="0.25">
      <c r="A6036" t="s">
        <v>24</v>
      </c>
      <c r="B6036" t="s">
        <v>24</v>
      </c>
      <c r="C6036" s="37" t="s">
        <v>60</v>
      </c>
      <c r="D6036" s="38">
        <v>2012</v>
      </c>
    </row>
    <row r="6037" spans="1:4" x14ac:dyDescent="0.25">
      <c r="A6037" t="s">
        <v>24</v>
      </c>
      <c r="B6037" t="s">
        <v>25</v>
      </c>
      <c r="C6037" s="37">
        <v>617</v>
      </c>
      <c r="D6037" s="38">
        <v>2012</v>
      </c>
    </row>
    <row r="6038" spans="1:4" x14ac:dyDescent="0.25">
      <c r="A6038" t="s">
        <v>24</v>
      </c>
      <c r="B6038" t="s">
        <v>26</v>
      </c>
      <c r="C6038" s="37">
        <v>438</v>
      </c>
      <c r="D6038" s="38">
        <v>2012</v>
      </c>
    </row>
    <row r="6039" spans="1:4" x14ac:dyDescent="0.25">
      <c r="A6039" t="s">
        <v>24</v>
      </c>
      <c r="B6039" t="s">
        <v>27</v>
      </c>
      <c r="C6039" s="37">
        <v>211</v>
      </c>
      <c r="D6039" s="38">
        <v>2012</v>
      </c>
    </row>
    <row r="6040" spans="1:4" x14ac:dyDescent="0.25">
      <c r="A6040" t="s">
        <v>24</v>
      </c>
      <c r="B6040" t="s">
        <v>28</v>
      </c>
      <c r="C6040" s="37">
        <v>282</v>
      </c>
      <c r="D6040" s="38">
        <v>2012</v>
      </c>
    </row>
    <row r="6041" spans="1:4" x14ac:dyDescent="0.25">
      <c r="A6041" t="s">
        <v>24</v>
      </c>
      <c r="B6041" t="s">
        <v>29</v>
      </c>
      <c r="C6041" s="37">
        <v>187</v>
      </c>
      <c r="D6041" s="38">
        <v>2012</v>
      </c>
    </row>
    <row r="6042" spans="1:4" x14ac:dyDescent="0.25">
      <c r="A6042" t="s">
        <v>24</v>
      </c>
      <c r="B6042" t="s">
        <v>30</v>
      </c>
      <c r="C6042" s="37">
        <v>1125</v>
      </c>
      <c r="D6042" s="38">
        <v>2012</v>
      </c>
    </row>
    <row r="6043" spans="1:4" x14ac:dyDescent="0.25">
      <c r="A6043" t="s">
        <v>24</v>
      </c>
      <c r="B6043" t="s">
        <v>31</v>
      </c>
      <c r="C6043" s="37">
        <v>682</v>
      </c>
      <c r="D6043" s="38">
        <v>2012</v>
      </c>
    </row>
    <row r="6044" spans="1:4" x14ac:dyDescent="0.25">
      <c r="A6044" t="s">
        <v>24</v>
      </c>
      <c r="B6044" t="s">
        <v>32</v>
      </c>
      <c r="C6044" s="37">
        <v>452</v>
      </c>
      <c r="D6044" s="38">
        <v>2012</v>
      </c>
    </row>
    <row r="6045" spans="1:4" x14ac:dyDescent="0.25">
      <c r="A6045" t="s">
        <v>24</v>
      </c>
      <c r="B6045" t="s">
        <v>33</v>
      </c>
      <c r="C6045" s="37">
        <v>21022</v>
      </c>
      <c r="D6045" s="38">
        <v>2012</v>
      </c>
    </row>
    <row r="6046" spans="1:4" x14ac:dyDescent="0.25">
      <c r="A6046" t="s">
        <v>24</v>
      </c>
      <c r="B6046" t="s">
        <v>34</v>
      </c>
      <c r="C6046" s="37">
        <v>300</v>
      </c>
      <c r="D6046" s="38">
        <v>2012</v>
      </c>
    </row>
    <row r="6047" spans="1:4" x14ac:dyDescent="0.25">
      <c r="A6047" t="s">
        <v>24</v>
      </c>
      <c r="B6047" t="s">
        <v>35</v>
      </c>
      <c r="C6047" s="37">
        <v>4126</v>
      </c>
      <c r="D6047" s="38">
        <v>2012</v>
      </c>
    </row>
    <row r="6048" spans="1:4" x14ac:dyDescent="0.25">
      <c r="A6048" t="s">
        <v>24</v>
      </c>
      <c r="B6048" t="s">
        <v>36</v>
      </c>
      <c r="C6048" s="37">
        <v>851</v>
      </c>
      <c r="D6048" s="38">
        <v>2012</v>
      </c>
    </row>
    <row r="6049" spans="1:4" x14ac:dyDescent="0.25">
      <c r="A6049" t="s">
        <v>24</v>
      </c>
      <c r="B6049" t="s">
        <v>37</v>
      </c>
      <c r="C6049" s="37">
        <v>0</v>
      </c>
      <c r="D6049" s="38">
        <v>2012</v>
      </c>
    </row>
    <row r="6050" spans="1:4" x14ac:dyDescent="0.25">
      <c r="A6050" t="s">
        <v>24</v>
      </c>
      <c r="B6050" t="s">
        <v>38</v>
      </c>
      <c r="C6050" s="37">
        <v>267</v>
      </c>
      <c r="D6050" s="38">
        <v>2012</v>
      </c>
    </row>
    <row r="6051" spans="1:4" x14ac:dyDescent="0.25">
      <c r="A6051" t="s">
        <v>24</v>
      </c>
      <c r="B6051" t="s">
        <v>39</v>
      </c>
      <c r="C6051" s="37">
        <v>1029</v>
      </c>
      <c r="D6051" s="38">
        <v>2012</v>
      </c>
    </row>
    <row r="6052" spans="1:4" x14ac:dyDescent="0.25">
      <c r="A6052" t="s">
        <v>24</v>
      </c>
      <c r="B6052" t="s">
        <v>40</v>
      </c>
      <c r="C6052" s="37">
        <v>571</v>
      </c>
      <c r="D6052" s="38">
        <v>2012</v>
      </c>
    </row>
    <row r="6053" spans="1:4" x14ac:dyDescent="0.25">
      <c r="A6053" t="s">
        <v>24</v>
      </c>
      <c r="B6053" t="s">
        <v>41</v>
      </c>
      <c r="C6053" s="37">
        <v>813</v>
      </c>
      <c r="D6053" s="38">
        <v>2012</v>
      </c>
    </row>
    <row r="6054" spans="1:4" x14ac:dyDescent="0.25">
      <c r="A6054" t="s">
        <v>24</v>
      </c>
      <c r="B6054" t="s">
        <v>42</v>
      </c>
      <c r="C6054" s="37">
        <v>261</v>
      </c>
      <c r="D6054" s="38">
        <v>2012</v>
      </c>
    </row>
    <row r="6055" spans="1:4" x14ac:dyDescent="0.25">
      <c r="A6055" t="s">
        <v>24</v>
      </c>
      <c r="B6055" t="s">
        <v>43</v>
      </c>
      <c r="C6055" s="37">
        <v>1310</v>
      </c>
      <c r="D6055" s="38">
        <v>2012</v>
      </c>
    </row>
    <row r="6056" spans="1:4" x14ac:dyDescent="0.25">
      <c r="A6056" t="s">
        <v>24</v>
      </c>
      <c r="B6056" t="s">
        <v>44</v>
      </c>
      <c r="C6056" s="37">
        <v>8408</v>
      </c>
      <c r="D6056" s="38">
        <v>2012</v>
      </c>
    </row>
    <row r="6057" spans="1:4" x14ac:dyDescent="0.25">
      <c r="A6057" t="s">
        <v>24</v>
      </c>
      <c r="B6057" t="s">
        <v>45</v>
      </c>
      <c r="C6057" s="37">
        <v>848</v>
      </c>
      <c r="D6057" s="38">
        <v>2012</v>
      </c>
    </row>
    <row r="6058" spans="1:4" x14ac:dyDescent="0.25">
      <c r="A6058" t="s">
        <v>24</v>
      </c>
      <c r="B6058" t="s">
        <v>46</v>
      </c>
      <c r="C6058" s="37">
        <v>918</v>
      </c>
      <c r="D6058" s="38">
        <v>2012</v>
      </c>
    </row>
    <row r="6059" spans="1:4" x14ac:dyDescent="0.25">
      <c r="A6059" t="s">
        <v>24</v>
      </c>
      <c r="B6059" t="s">
        <v>47</v>
      </c>
      <c r="C6059" s="37">
        <v>18</v>
      </c>
      <c r="D6059" s="38">
        <v>2012</v>
      </c>
    </row>
    <row r="6060" spans="1:4" x14ac:dyDescent="0.25">
      <c r="A6060" t="s">
        <v>24</v>
      </c>
      <c r="B6060" t="s">
        <v>48</v>
      </c>
      <c r="C6060" s="37">
        <v>556</v>
      </c>
      <c r="D6060" s="38">
        <v>2012</v>
      </c>
    </row>
    <row r="6061" spans="1:4" x14ac:dyDescent="0.25">
      <c r="A6061" t="s">
        <v>24</v>
      </c>
      <c r="B6061" t="s">
        <v>49</v>
      </c>
      <c r="C6061" s="37">
        <v>154</v>
      </c>
      <c r="D6061" s="38">
        <v>2012</v>
      </c>
    </row>
    <row r="6062" spans="1:4" x14ac:dyDescent="0.25">
      <c r="A6062" t="s">
        <v>24</v>
      </c>
      <c r="B6062" t="s">
        <v>50</v>
      </c>
      <c r="C6062" s="37">
        <v>1542</v>
      </c>
      <c r="D6062" s="38">
        <v>2012</v>
      </c>
    </row>
    <row r="6063" spans="1:4" x14ac:dyDescent="0.25">
      <c r="A6063" t="s">
        <v>24</v>
      </c>
      <c r="B6063" t="s">
        <v>51</v>
      </c>
      <c r="C6063" s="37">
        <v>8468</v>
      </c>
      <c r="D6063" s="38">
        <v>2012</v>
      </c>
    </row>
    <row r="6064" spans="1:4" x14ac:dyDescent="0.25">
      <c r="A6064" t="s">
        <v>24</v>
      </c>
      <c r="B6064" t="s">
        <v>52</v>
      </c>
      <c r="C6064" s="37">
        <v>97</v>
      </c>
      <c r="D6064" s="38">
        <v>2012</v>
      </c>
    </row>
    <row r="6065" spans="1:4" x14ac:dyDescent="0.25">
      <c r="A6065" t="s">
        <v>24</v>
      </c>
      <c r="B6065" t="s">
        <v>53</v>
      </c>
      <c r="C6065" s="37">
        <v>70</v>
      </c>
      <c r="D6065" s="38">
        <v>2012</v>
      </c>
    </row>
    <row r="6066" spans="1:4" x14ac:dyDescent="0.25">
      <c r="A6066" t="s">
        <v>24</v>
      </c>
      <c r="B6066" t="s">
        <v>54</v>
      </c>
      <c r="C6066" s="37">
        <v>1705</v>
      </c>
      <c r="D6066" s="38">
        <v>2012</v>
      </c>
    </row>
    <row r="6067" spans="1:4" x14ac:dyDescent="0.25">
      <c r="A6067" t="s">
        <v>24</v>
      </c>
      <c r="B6067" t="s">
        <v>55</v>
      </c>
      <c r="C6067" s="37">
        <v>3265</v>
      </c>
      <c r="D6067" s="38">
        <v>2012</v>
      </c>
    </row>
    <row r="6068" spans="1:4" x14ac:dyDescent="0.25">
      <c r="A6068" t="s">
        <v>24</v>
      </c>
      <c r="B6068" t="s">
        <v>56</v>
      </c>
      <c r="C6068" s="37">
        <v>139</v>
      </c>
      <c r="D6068" s="38">
        <v>2012</v>
      </c>
    </row>
    <row r="6069" spans="1:4" x14ac:dyDescent="0.25">
      <c r="A6069" t="s">
        <v>24</v>
      </c>
      <c r="B6069" t="s">
        <v>57</v>
      </c>
      <c r="C6069" s="37">
        <v>486</v>
      </c>
      <c r="D6069" s="38">
        <v>2012</v>
      </c>
    </row>
    <row r="6070" spans="1:4" x14ac:dyDescent="0.25">
      <c r="A6070" t="s">
        <v>24</v>
      </c>
      <c r="B6070" t="s">
        <v>58</v>
      </c>
      <c r="C6070" s="37">
        <v>278</v>
      </c>
      <c r="D6070" s="38">
        <v>2012</v>
      </c>
    </row>
    <row r="6071" spans="1:4" x14ac:dyDescent="0.25">
      <c r="A6071" t="s">
        <v>25</v>
      </c>
      <c r="B6071" t="s">
        <v>8</v>
      </c>
      <c r="C6071" s="37">
        <v>4137</v>
      </c>
      <c r="D6071" s="38">
        <v>2012</v>
      </c>
    </row>
    <row r="6072" spans="1:4" x14ac:dyDescent="0.25">
      <c r="A6072" t="s">
        <v>25</v>
      </c>
      <c r="B6072" t="s">
        <v>9</v>
      </c>
      <c r="C6072" s="37">
        <v>304</v>
      </c>
      <c r="D6072" s="38">
        <v>2012</v>
      </c>
    </row>
    <row r="6073" spans="1:4" x14ac:dyDescent="0.25">
      <c r="A6073" t="s">
        <v>25</v>
      </c>
      <c r="B6073" t="s">
        <v>10</v>
      </c>
      <c r="C6073" s="37">
        <v>1103</v>
      </c>
      <c r="D6073" s="38">
        <v>2012</v>
      </c>
    </row>
    <row r="6074" spans="1:4" x14ac:dyDescent="0.25">
      <c r="A6074" t="s">
        <v>25</v>
      </c>
      <c r="B6074" t="s">
        <v>11</v>
      </c>
      <c r="C6074" s="37">
        <v>518</v>
      </c>
      <c r="D6074" s="38">
        <v>2012</v>
      </c>
    </row>
    <row r="6075" spans="1:4" x14ac:dyDescent="0.25">
      <c r="A6075" t="s">
        <v>25</v>
      </c>
      <c r="B6075" t="s">
        <v>12</v>
      </c>
      <c r="C6075" s="37">
        <v>3415</v>
      </c>
      <c r="D6075" s="38">
        <v>2012</v>
      </c>
    </row>
    <row r="6076" spans="1:4" x14ac:dyDescent="0.25">
      <c r="A6076" t="s">
        <v>25</v>
      </c>
      <c r="B6076" t="s">
        <v>13</v>
      </c>
      <c r="C6076" s="37">
        <v>712</v>
      </c>
      <c r="D6076" s="38">
        <v>2012</v>
      </c>
    </row>
    <row r="6077" spans="1:4" x14ac:dyDescent="0.25">
      <c r="A6077" t="s">
        <v>25</v>
      </c>
      <c r="B6077" t="s">
        <v>14</v>
      </c>
      <c r="C6077" s="37">
        <v>246</v>
      </c>
      <c r="D6077" s="38">
        <v>2012</v>
      </c>
    </row>
    <row r="6078" spans="1:4" x14ac:dyDescent="0.25">
      <c r="A6078" t="s">
        <v>25</v>
      </c>
      <c r="B6078" t="s">
        <v>15</v>
      </c>
      <c r="C6078" s="37">
        <v>706</v>
      </c>
      <c r="D6078" s="38">
        <v>2012</v>
      </c>
    </row>
    <row r="6079" spans="1:4" x14ac:dyDescent="0.25">
      <c r="A6079" t="s">
        <v>25</v>
      </c>
      <c r="B6079" t="s">
        <v>16</v>
      </c>
      <c r="C6079" s="37">
        <v>254</v>
      </c>
      <c r="D6079" s="38">
        <v>2012</v>
      </c>
    </row>
    <row r="6080" spans="1:4" x14ac:dyDescent="0.25">
      <c r="A6080" t="s">
        <v>25</v>
      </c>
      <c r="B6080" t="s">
        <v>17</v>
      </c>
      <c r="C6080" s="37">
        <v>9232</v>
      </c>
      <c r="D6080" s="38">
        <v>2012</v>
      </c>
    </row>
    <row r="6081" spans="1:4" x14ac:dyDescent="0.25">
      <c r="A6081" t="s">
        <v>25</v>
      </c>
      <c r="B6081" t="s">
        <v>18</v>
      </c>
      <c r="C6081" s="37">
        <v>4173</v>
      </c>
      <c r="D6081" s="38">
        <v>2012</v>
      </c>
    </row>
    <row r="6082" spans="1:4" x14ac:dyDescent="0.25">
      <c r="A6082" t="s">
        <v>25</v>
      </c>
      <c r="B6082" t="s">
        <v>19</v>
      </c>
      <c r="C6082" s="37">
        <v>647</v>
      </c>
      <c r="D6082" s="38">
        <v>2012</v>
      </c>
    </row>
    <row r="6083" spans="1:4" x14ac:dyDescent="0.25">
      <c r="A6083" t="s">
        <v>25</v>
      </c>
      <c r="B6083" t="s">
        <v>20</v>
      </c>
      <c r="C6083" s="37">
        <v>50</v>
      </c>
      <c r="D6083" s="38">
        <v>2012</v>
      </c>
    </row>
    <row r="6084" spans="1:4" x14ac:dyDescent="0.25">
      <c r="A6084" t="s">
        <v>25</v>
      </c>
      <c r="B6084" t="s">
        <v>21</v>
      </c>
      <c r="C6084" s="37">
        <v>4445</v>
      </c>
      <c r="D6084" s="38">
        <v>2012</v>
      </c>
    </row>
    <row r="6085" spans="1:4" x14ac:dyDescent="0.25">
      <c r="A6085" t="s">
        <v>25</v>
      </c>
      <c r="B6085" t="s">
        <v>22</v>
      </c>
      <c r="C6085" s="37">
        <v>12203</v>
      </c>
      <c r="D6085" s="38">
        <v>2012</v>
      </c>
    </row>
    <row r="6086" spans="1:4" x14ac:dyDescent="0.25">
      <c r="A6086" t="s">
        <v>25</v>
      </c>
      <c r="B6086" t="s">
        <v>23</v>
      </c>
      <c r="C6086" s="37">
        <v>238</v>
      </c>
      <c r="D6086" s="38">
        <v>2012</v>
      </c>
    </row>
    <row r="6087" spans="1:4" x14ac:dyDescent="0.25">
      <c r="A6087" t="s">
        <v>25</v>
      </c>
      <c r="B6087" t="s">
        <v>24</v>
      </c>
      <c r="C6087" s="37">
        <v>602</v>
      </c>
      <c r="D6087" s="38">
        <v>2012</v>
      </c>
    </row>
    <row r="6088" spans="1:4" x14ac:dyDescent="0.25">
      <c r="A6088" t="s">
        <v>25</v>
      </c>
      <c r="B6088" t="s">
        <v>25</v>
      </c>
      <c r="C6088" s="37" t="s">
        <v>60</v>
      </c>
      <c r="D6088" s="38">
        <v>2012</v>
      </c>
    </row>
    <row r="6089" spans="1:4" x14ac:dyDescent="0.25">
      <c r="A6089" t="s">
        <v>25</v>
      </c>
      <c r="B6089" t="s">
        <v>26</v>
      </c>
      <c r="C6089" s="37">
        <v>666</v>
      </c>
      <c r="D6089" s="38">
        <v>2012</v>
      </c>
    </row>
    <row r="6090" spans="1:4" x14ac:dyDescent="0.25">
      <c r="A6090" t="s">
        <v>25</v>
      </c>
      <c r="B6090" t="s">
        <v>27</v>
      </c>
      <c r="C6090" s="37">
        <v>46</v>
      </c>
      <c r="D6090" s="38">
        <v>2012</v>
      </c>
    </row>
    <row r="6091" spans="1:4" x14ac:dyDescent="0.25">
      <c r="A6091" t="s">
        <v>25</v>
      </c>
      <c r="B6091" t="s">
        <v>28</v>
      </c>
      <c r="C6091" s="37">
        <v>1120</v>
      </c>
      <c r="D6091" s="38">
        <v>2012</v>
      </c>
    </row>
    <row r="6092" spans="1:4" x14ac:dyDescent="0.25">
      <c r="A6092" t="s">
        <v>25</v>
      </c>
      <c r="B6092" t="s">
        <v>29</v>
      </c>
      <c r="C6092" s="37">
        <v>419</v>
      </c>
      <c r="D6092" s="38">
        <v>2012</v>
      </c>
    </row>
    <row r="6093" spans="1:4" x14ac:dyDescent="0.25">
      <c r="A6093" t="s">
        <v>25</v>
      </c>
      <c r="B6093" t="s">
        <v>30</v>
      </c>
      <c r="C6093" s="37">
        <v>7302</v>
      </c>
      <c r="D6093" s="38">
        <v>2012</v>
      </c>
    </row>
    <row r="6094" spans="1:4" x14ac:dyDescent="0.25">
      <c r="A6094" t="s">
        <v>25</v>
      </c>
      <c r="B6094" t="s">
        <v>31</v>
      </c>
      <c r="C6094" s="37">
        <v>605</v>
      </c>
      <c r="D6094" s="38">
        <v>2012</v>
      </c>
    </row>
    <row r="6095" spans="1:4" x14ac:dyDescent="0.25">
      <c r="A6095" t="s">
        <v>25</v>
      </c>
      <c r="B6095" t="s">
        <v>32</v>
      </c>
      <c r="C6095" s="37">
        <v>646</v>
      </c>
      <c r="D6095" s="38">
        <v>2012</v>
      </c>
    </row>
    <row r="6096" spans="1:4" x14ac:dyDescent="0.25">
      <c r="A6096" t="s">
        <v>25</v>
      </c>
      <c r="B6096" t="s">
        <v>33</v>
      </c>
      <c r="C6096" s="37">
        <v>2381</v>
      </c>
      <c r="D6096" s="38">
        <v>2012</v>
      </c>
    </row>
    <row r="6097" spans="1:4" x14ac:dyDescent="0.25">
      <c r="A6097" t="s">
        <v>25</v>
      </c>
      <c r="B6097" t="s">
        <v>34</v>
      </c>
      <c r="C6097" s="37">
        <v>0</v>
      </c>
      <c r="D6097" s="38">
        <v>2012</v>
      </c>
    </row>
    <row r="6098" spans="1:4" x14ac:dyDescent="0.25">
      <c r="A6098" t="s">
        <v>25</v>
      </c>
      <c r="B6098" t="s">
        <v>35</v>
      </c>
      <c r="C6098" s="37">
        <v>723</v>
      </c>
      <c r="D6098" s="38">
        <v>2012</v>
      </c>
    </row>
    <row r="6099" spans="1:4" x14ac:dyDescent="0.25">
      <c r="A6099" t="s">
        <v>25</v>
      </c>
      <c r="B6099" t="s">
        <v>36</v>
      </c>
      <c r="C6099" s="37">
        <v>301</v>
      </c>
      <c r="D6099" s="38">
        <v>2012</v>
      </c>
    </row>
    <row r="6100" spans="1:4" x14ac:dyDescent="0.25">
      <c r="A6100" t="s">
        <v>25</v>
      </c>
      <c r="B6100" t="s">
        <v>37</v>
      </c>
      <c r="C6100" s="37">
        <v>84</v>
      </c>
      <c r="D6100" s="38">
        <v>2012</v>
      </c>
    </row>
    <row r="6101" spans="1:4" x14ac:dyDescent="0.25">
      <c r="A6101" t="s">
        <v>25</v>
      </c>
      <c r="B6101" t="s">
        <v>38</v>
      </c>
      <c r="C6101" s="37">
        <v>496</v>
      </c>
      <c r="D6101" s="38">
        <v>2012</v>
      </c>
    </row>
    <row r="6102" spans="1:4" x14ac:dyDescent="0.25">
      <c r="A6102" t="s">
        <v>25</v>
      </c>
      <c r="B6102" t="s">
        <v>39</v>
      </c>
      <c r="C6102" s="37">
        <v>554</v>
      </c>
      <c r="D6102" s="38">
        <v>2012</v>
      </c>
    </row>
    <row r="6103" spans="1:4" x14ac:dyDescent="0.25">
      <c r="A6103" t="s">
        <v>25</v>
      </c>
      <c r="B6103" t="s">
        <v>40</v>
      </c>
      <c r="C6103" s="37">
        <v>5239</v>
      </c>
      <c r="D6103" s="38">
        <v>2012</v>
      </c>
    </row>
    <row r="6104" spans="1:4" x14ac:dyDescent="0.25">
      <c r="A6104" t="s">
        <v>25</v>
      </c>
      <c r="B6104" t="s">
        <v>41</v>
      </c>
      <c r="C6104" s="37">
        <v>3643</v>
      </c>
      <c r="D6104" s="38">
        <v>2012</v>
      </c>
    </row>
    <row r="6105" spans="1:4" x14ac:dyDescent="0.25">
      <c r="A6105" t="s">
        <v>25</v>
      </c>
      <c r="B6105" t="s">
        <v>42</v>
      </c>
      <c r="C6105" s="37">
        <v>122</v>
      </c>
      <c r="D6105" s="38">
        <v>2012</v>
      </c>
    </row>
    <row r="6106" spans="1:4" x14ac:dyDescent="0.25">
      <c r="A6106" t="s">
        <v>25</v>
      </c>
      <c r="B6106" t="s">
        <v>43</v>
      </c>
      <c r="C6106" s="37">
        <v>17041</v>
      </c>
      <c r="D6106" s="38">
        <v>2012</v>
      </c>
    </row>
    <row r="6107" spans="1:4" x14ac:dyDescent="0.25">
      <c r="A6107" t="s">
        <v>25</v>
      </c>
      <c r="B6107" t="s">
        <v>44</v>
      </c>
      <c r="C6107" s="37">
        <v>577</v>
      </c>
      <c r="D6107" s="38">
        <v>2012</v>
      </c>
    </row>
    <row r="6108" spans="1:4" x14ac:dyDescent="0.25">
      <c r="A6108" t="s">
        <v>25</v>
      </c>
      <c r="B6108" t="s">
        <v>45</v>
      </c>
      <c r="C6108" s="37">
        <v>298</v>
      </c>
      <c r="D6108" s="38">
        <v>2012</v>
      </c>
    </row>
    <row r="6109" spans="1:4" x14ac:dyDescent="0.25">
      <c r="A6109" t="s">
        <v>25</v>
      </c>
      <c r="B6109" t="s">
        <v>46</v>
      </c>
      <c r="C6109" s="37">
        <v>2226</v>
      </c>
      <c r="D6109" s="38">
        <v>2012</v>
      </c>
    </row>
    <row r="6110" spans="1:4" x14ac:dyDescent="0.25">
      <c r="A6110" t="s">
        <v>25</v>
      </c>
      <c r="B6110" t="s">
        <v>47</v>
      </c>
      <c r="C6110" s="37">
        <v>0</v>
      </c>
      <c r="D6110" s="38">
        <v>2012</v>
      </c>
    </row>
    <row r="6111" spans="1:4" x14ac:dyDescent="0.25">
      <c r="A6111" t="s">
        <v>25</v>
      </c>
      <c r="B6111" t="s">
        <v>48</v>
      </c>
      <c r="C6111" s="37">
        <v>1347</v>
      </c>
      <c r="D6111" s="38">
        <v>2012</v>
      </c>
    </row>
    <row r="6112" spans="1:4" x14ac:dyDescent="0.25">
      <c r="A6112" t="s">
        <v>25</v>
      </c>
      <c r="B6112" t="s">
        <v>49</v>
      </c>
      <c r="C6112" s="37">
        <v>0</v>
      </c>
      <c r="D6112" s="38">
        <v>2012</v>
      </c>
    </row>
    <row r="6113" spans="1:4" x14ac:dyDescent="0.25">
      <c r="A6113" t="s">
        <v>25</v>
      </c>
      <c r="B6113" t="s">
        <v>50</v>
      </c>
      <c r="C6113" s="37">
        <v>10064</v>
      </c>
      <c r="D6113" s="38">
        <v>2012</v>
      </c>
    </row>
    <row r="6114" spans="1:4" x14ac:dyDescent="0.25">
      <c r="A6114" t="s">
        <v>25</v>
      </c>
      <c r="B6114" t="s">
        <v>51</v>
      </c>
      <c r="C6114" s="37">
        <v>3345</v>
      </c>
      <c r="D6114" s="38">
        <v>2012</v>
      </c>
    </row>
    <row r="6115" spans="1:4" x14ac:dyDescent="0.25">
      <c r="A6115" t="s">
        <v>25</v>
      </c>
      <c r="B6115" t="s">
        <v>52</v>
      </c>
      <c r="C6115" s="37">
        <v>464</v>
      </c>
      <c r="D6115" s="38">
        <v>2012</v>
      </c>
    </row>
    <row r="6116" spans="1:4" x14ac:dyDescent="0.25">
      <c r="A6116" t="s">
        <v>25</v>
      </c>
      <c r="B6116" t="s">
        <v>53</v>
      </c>
      <c r="C6116" s="37">
        <v>45</v>
      </c>
      <c r="D6116" s="38">
        <v>2012</v>
      </c>
    </row>
    <row r="6117" spans="1:4" x14ac:dyDescent="0.25">
      <c r="A6117" t="s">
        <v>25</v>
      </c>
      <c r="B6117" t="s">
        <v>54</v>
      </c>
      <c r="C6117" s="37">
        <v>3319</v>
      </c>
      <c r="D6117" s="38">
        <v>2012</v>
      </c>
    </row>
    <row r="6118" spans="1:4" x14ac:dyDescent="0.25">
      <c r="A6118" t="s">
        <v>25</v>
      </c>
      <c r="B6118" t="s">
        <v>55</v>
      </c>
      <c r="C6118" s="37">
        <v>1988</v>
      </c>
      <c r="D6118" s="38">
        <v>2012</v>
      </c>
    </row>
    <row r="6119" spans="1:4" x14ac:dyDescent="0.25">
      <c r="A6119" t="s">
        <v>25</v>
      </c>
      <c r="B6119" t="s">
        <v>56</v>
      </c>
      <c r="C6119" s="37">
        <v>3346</v>
      </c>
      <c r="D6119" s="38">
        <v>2012</v>
      </c>
    </row>
    <row r="6120" spans="1:4" x14ac:dyDescent="0.25">
      <c r="A6120" t="s">
        <v>25</v>
      </c>
      <c r="B6120" t="s">
        <v>57</v>
      </c>
      <c r="C6120" s="37">
        <v>1395</v>
      </c>
      <c r="D6120" s="38">
        <v>2012</v>
      </c>
    </row>
    <row r="6121" spans="1:4" x14ac:dyDescent="0.25">
      <c r="A6121" t="s">
        <v>25</v>
      </c>
      <c r="B6121" t="s">
        <v>58</v>
      </c>
      <c r="C6121" s="37">
        <v>0</v>
      </c>
      <c r="D6121" s="38">
        <v>2012</v>
      </c>
    </row>
    <row r="6122" spans="1:4" x14ac:dyDescent="0.25">
      <c r="A6122" t="s">
        <v>26</v>
      </c>
      <c r="B6122" t="s">
        <v>8</v>
      </c>
      <c r="C6122" s="37">
        <v>2329</v>
      </c>
      <c r="D6122" s="38">
        <v>2012</v>
      </c>
    </row>
    <row r="6123" spans="1:4" x14ac:dyDescent="0.25">
      <c r="A6123" t="s">
        <v>26</v>
      </c>
      <c r="B6123" t="s">
        <v>9</v>
      </c>
      <c r="C6123" s="37">
        <v>403</v>
      </c>
      <c r="D6123" s="38">
        <v>2012</v>
      </c>
    </row>
    <row r="6124" spans="1:4" x14ac:dyDescent="0.25">
      <c r="A6124" t="s">
        <v>26</v>
      </c>
      <c r="B6124" t="s">
        <v>10</v>
      </c>
      <c r="C6124" s="37">
        <v>2021</v>
      </c>
      <c r="D6124" s="38">
        <v>2012</v>
      </c>
    </row>
    <row r="6125" spans="1:4" x14ac:dyDescent="0.25">
      <c r="A6125" t="s">
        <v>26</v>
      </c>
      <c r="B6125" t="s">
        <v>11</v>
      </c>
      <c r="C6125" s="37">
        <v>3645</v>
      </c>
      <c r="D6125" s="38">
        <v>2012</v>
      </c>
    </row>
    <row r="6126" spans="1:4" x14ac:dyDescent="0.25">
      <c r="A6126" t="s">
        <v>26</v>
      </c>
      <c r="B6126" t="s">
        <v>12</v>
      </c>
      <c r="C6126" s="37">
        <v>5139</v>
      </c>
      <c r="D6126" s="38">
        <v>2012</v>
      </c>
    </row>
    <row r="6127" spans="1:4" x14ac:dyDescent="0.25">
      <c r="A6127" t="s">
        <v>26</v>
      </c>
      <c r="B6127" t="s">
        <v>13</v>
      </c>
      <c r="C6127" s="37">
        <v>1433</v>
      </c>
      <c r="D6127" s="38">
        <v>2012</v>
      </c>
    </row>
    <row r="6128" spans="1:4" x14ac:dyDescent="0.25">
      <c r="A6128" t="s">
        <v>26</v>
      </c>
      <c r="B6128" t="s">
        <v>14</v>
      </c>
      <c r="C6128" s="37">
        <v>164</v>
      </c>
      <c r="D6128" s="38">
        <v>2012</v>
      </c>
    </row>
    <row r="6129" spans="1:4" x14ac:dyDescent="0.25">
      <c r="A6129" t="s">
        <v>26</v>
      </c>
      <c r="B6129" t="s">
        <v>15</v>
      </c>
      <c r="C6129" s="37">
        <v>0</v>
      </c>
      <c r="D6129" s="38">
        <v>2012</v>
      </c>
    </row>
    <row r="6130" spans="1:4" x14ac:dyDescent="0.25">
      <c r="A6130" t="s">
        <v>26</v>
      </c>
      <c r="B6130" t="s">
        <v>16</v>
      </c>
      <c r="C6130" s="37">
        <v>596</v>
      </c>
      <c r="D6130" s="38">
        <v>2012</v>
      </c>
    </row>
    <row r="6131" spans="1:4" x14ac:dyDescent="0.25">
      <c r="A6131" t="s">
        <v>26</v>
      </c>
      <c r="B6131" t="s">
        <v>17</v>
      </c>
      <c r="C6131" s="37">
        <v>6534</v>
      </c>
      <c r="D6131" s="38">
        <v>2012</v>
      </c>
    </row>
    <row r="6132" spans="1:4" x14ac:dyDescent="0.25">
      <c r="A6132" t="s">
        <v>26</v>
      </c>
      <c r="B6132" t="s">
        <v>18</v>
      </c>
      <c r="C6132" s="37">
        <v>4478</v>
      </c>
      <c r="D6132" s="38">
        <v>2012</v>
      </c>
    </row>
    <row r="6133" spans="1:4" x14ac:dyDescent="0.25">
      <c r="A6133" t="s">
        <v>26</v>
      </c>
      <c r="B6133" t="s">
        <v>19</v>
      </c>
      <c r="C6133" s="37">
        <v>378</v>
      </c>
      <c r="D6133" s="38">
        <v>2012</v>
      </c>
    </row>
    <row r="6134" spans="1:4" x14ac:dyDescent="0.25">
      <c r="A6134" t="s">
        <v>26</v>
      </c>
      <c r="B6134" t="s">
        <v>20</v>
      </c>
      <c r="C6134" s="37">
        <v>265</v>
      </c>
      <c r="D6134" s="38">
        <v>2012</v>
      </c>
    </row>
    <row r="6135" spans="1:4" x14ac:dyDescent="0.25">
      <c r="A6135" t="s">
        <v>26</v>
      </c>
      <c r="B6135" t="s">
        <v>21</v>
      </c>
      <c r="C6135" s="37">
        <v>1229</v>
      </c>
      <c r="D6135" s="38">
        <v>2012</v>
      </c>
    </row>
    <row r="6136" spans="1:4" x14ac:dyDescent="0.25">
      <c r="A6136" t="s">
        <v>26</v>
      </c>
      <c r="B6136" t="s">
        <v>22</v>
      </c>
      <c r="C6136" s="37">
        <v>1359</v>
      </c>
      <c r="D6136" s="38">
        <v>2012</v>
      </c>
    </row>
    <row r="6137" spans="1:4" x14ac:dyDescent="0.25">
      <c r="A6137" t="s">
        <v>26</v>
      </c>
      <c r="B6137" t="s">
        <v>23</v>
      </c>
      <c r="C6137" s="37">
        <v>544</v>
      </c>
      <c r="D6137" s="38">
        <v>2012</v>
      </c>
    </row>
    <row r="6138" spans="1:4" x14ac:dyDescent="0.25">
      <c r="A6138" t="s">
        <v>26</v>
      </c>
      <c r="B6138" t="s">
        <v>24</v>
      </c>
      <c r="C6138" s="37">
        <v>420</v>
      </c>
      <c r="D6138" s="38">
        <v>2012</v>
      </c>
    </row>
    <row r="6139" spans="1:4" x14ac:dyDescent="0.25">
      <c r="A6139" t="s">
        <v>26</v>
      </c>
      <c r="B6139" t="s">
        <v>25</v>
      </c>
      <c r="C6139" s="37">
        <v>1649</v>
      </c>
      <c r="D6139" s="38">
        <v>2012</v>
      </c>
    </row>
    <row r="6140" spans="1:4" x14ac:dyDescent="0.25">
      <c r="A6140" t="s">
        <v>26</v>
      </c>
      <c r="B6140" t="s">
        <v>26</v>
      </c>
      <c r="C6140" s="37" t="s">
        <v>60</v>
      </c>
      <c r="D6140" s="38">
        <v>2012</v>
      </c>
    </row>
    <row r="6141" spans="1:4" x14ac:dyDescent="0.25">
      <c r="A6141" t="s">
        <v>26</v>
      </c>
      <c r="B6141" t="s">
        <v>27</v>
      </c>
      <c r="C6141" s="37">
        <v>251</v>
      </c>
      <c r="D6141" s="38">
        <v>2012</v>
      </c>
    </row>
    <row r="6142" spans="1:4" x14ac:dyDescent="0.25">
      <c r="A6142" t="s">
        <v>26</v>
      </c>
      <c r="B6142" t="s">
        <v>28</v>
      </c>
      <c r="C6142" s="37">
        <v>642</v>
      </c>
      <c r="D6142" s="38">
        <v>2012</v>
      </c>
    </row>
    <row r="6143" spans="1:4" x14ac:dyDescent="0.25">
      <c r="A6143" t="s">
        <v>26</v>
      </c>
      <c r="B6143" t="s">
        <v>29</v>
      </c>
      <c r="C6143" s="37">
        <v>549</v>
      </c>
      <c r="D6143" s="38">
        <v>2012</v>
      </c>
    </row>
    <row r="6144" spans="1:4" x14ac:dyDescent="0.25">
      <c r="A6144" t="s">
        <v>26</v>
      </c>
      <c r="B6144" t="s">
        <v>30</v>
      </c>
      <c r="C6144" s="37">
        <v>1080</v>
      </c>
      <c r="D6144" s="38">
        <v>2012</v>
      </c>
    </row>
    <row r="6145" spans="1:4" x14ac:dyDescent="0.25">
      <c r="A6145" t="s">
        <v>26</v>
      </c>
      <c r="B6145" t="s">
        <v>31</v>
      </c>
      <c r="C6145" s="37">
        <v>330</v>
      </c>
      <c r="D6145" s="38">
        <v>2012</v>
      </c>
    </row>
    <row r="6146" spans="1:4" x14ac:dyDescent="0.25">
      <c r="A6146" t="s">
        <v>26</v>
      </c>
      <c r="B6146" t="s">
        <v>32</v>
      </c>
      <c r="C6146" s="37">
        <v>6791</v>
      </c>
      <c r="D6146" s="38">
        <v>2012</v>
      </c>
    </row>
    <row r="6147" spans="1:4" x14ac:dyDescent="0.25">
      <c r="A6147" t="s">
        <v>26</v>
      </c>
      <c r="B6147" t="s">
        <v>33</v>
      </c>
      <c r="C6147" s="37">
        <v>1591</v>
      </c>
      <c r="D6147" s="38">
        <v>2012</v>
      </c>
    </row>
    <row r="6148" spans="1:4" x14ac:dyDescent="0.25">
      <c r="A6148" t="s">
        <v>26</v>
      </c>
      <c r="B6148" t="s">
        <v>34</v>
      </c>
      <c r="C6148" s="37">
        <v>428</v>
      </c>
      <c r="D6148" s="38">
        <v>2012</v>
      </c>
    </row>
    <row r="6149" spans="1:4" x14ac:dyDescent="0.25">
      <c r="A6149" t="s">
        <v>26</v>
      </c>
      <c r="B6149" t="s">
        <v>35</v>
      </c>
      <c r="C6149" s="37">
        <v>745</v>
      </c>
      <c r="D6149" s="38">
        <v>2012</v>
      </c>
    </row>
    <row r="6150" spans="1:4" x14ac:dyDescent="0.25">
      <c r="A6150" t="s">
        <v>26</v>
      </c>
      <c r="B6150" t="s">
        <v>36</v>
      </c>
      <c r="C6150" s="37">
        <v>931</v>
      </c>
      <c r="D6150" s="38">
        <v>2012</v>
      </c>
    </row>
    <row r="6151" spans="1:4" x14ac:dyDescent="0.25">
      <c r="A6151" t="s">
        <v>26</v>
      </c>
      <c r="B6151" t="s">
        <v>37</v>
      </c>
      <c r="C6151" s="37">
        <v>11</v>
      </c>
      <c r="D6151" s="38">
        <v>2012</v>
      </c>
    </row>
    <row r="6152" spans="1:4" x14ac:dyDescent="0.25">
      <c r="A6152" t="s">
        <v>26</v>
      </c>
      <c r="B6152" t="s">
        <v>38</v>
      </c>
      <c r="C6152" s="37">
        <v>975</v>
      </c>
      <c r="D6152" s="38">
        <v>2012</v>
      </c>
    </row>
    <row r="6153" spans="1:4" x14ac:dyDescent="0.25">
      <c r="A6153" t="s">
        <v>26</v>
      </c>
      <c r="B6153" t="s">
        <v>39</v>
      </c>
      <c r="C6153" s="37">
        <v>150</v>
      </c>
      <c r="D6153" s="38">
        <v>2012</v>
      </c>
    </row>
    <row r="6154" spans="1:4" x14ac:dyDescent="0.25">
      <c r="A6154" t="s">
        <v>26</v>
      </c>
      <c r="B6154" t="s">
        <v>40</v>
      </c>
      <c r="C6154" s="37">
        <v>2786</v>
      </c>
      <c r="D6154" s="38">
        <v>2012</v>
      </c>
    </row>
    <row r="6155" spans="1:4" x14ac:dyDescent="0.25">
      <c r="A6155" t="s">
        <v>26</v>
      </c>
      <c r="B6155" t="s">
        <v>41</v>
      </c>
      <c r="C6155" s="37">
        <v>2284</v>
      </c>
      <c r="D6155" s="38">
        <v>2012</v>
      </c>
    </row>
    <row r="6156" spans="1:4" x14ac:dyDescent="0.25">
      <c r="A6156" t="s">
        <v>26</v>
      </c>
      <c r="B6156" t="s">
        <v>42</v>
      </c>
      <c r="C6156" s="37">
        <v>64</v>
      </c>
      <c r="D6156" s="38">
        <v>2012</v>
      </c>
    </row>
    <row r="6157" spans="1:4" x14ac:dyDescent="0.25">
      <c r="A6157" t="s">
        <v>26</v>
      </c>
      <c r="B6157" t="s">
        <v>43</v>
      </c>
      <c r="C6157" s="37">
        <v>1115</v>
      </c>
      <c r="D6157" s="38">
        <v>2012</v>
      </c>
    </row>
    <row r="6158" spans="1:4" x14ac:dyDescent="0.25">
      <c r="A6158" t="s">
        <v>26</v>
      </c>
      <c r="B6158" t="s">
        <v>44</v>
      </c>
      <c r="C6158" s="37">
        <v>2159</v>
      </c>
      <c r="D6158" s="38">
        <v>2012</v>
      </c>
    </row>
    <row r="6159" spans="1:4" x14ac:dyDescent="0.25">
      <c r="A6159" t="s">
        <v>26</v>
      </c>
      <c r="B6159" t="s">
        <v>45</v>
      </c>
      <c r="C6159" s="37">
        <v>195</v>
      </c>
      <c r="D6159" s="38">
        <v>2012</v>
      </c>
    </row>
    <row r="6160" spans="1:4" x14ac:dyDescent="0.25">
      <c r="A6160" t="s">
        <v>26</v>
      </c>
      <c r="B6160" t="s">
        <v>46</v>
      </c>
      <c r="C6160" s="37">
        <v>1239</v>
      </c>
      <c r="D6160" s="38">
        <v>2012</v>
      </c>
    </row>
    <row r="6161" spans="1:4" x14ac:dyDescent="0.25">
      <c r="A6161" t="s">
        <v>26</v>
      </c>
      <c r="B6161" t="s">
        <v>47</v>
      </c>
      <c r="C6161" s="37">
        <v>737</v>
      </c>
      <c r="D6161" s="38">
        <v>2012</v>
      </c>
    </row>
    <row r="6162" spans="1:4" x14ac:dyDescent="0.25">
      <c r="A6162" t="s">
        <v>26</v>
      </c>
      <c r="B6162" t="s">
        <v>48</v>
      </c>
      <c r="C6162" s="37">
        <v>1914</v>
      </c>
      <c r="D6162" s="38">
        <v>2012</v>
      </c>
    </row>
    <row r="6163" spans="1:4" x14ac:dyDescent="0.25">
      <c r="A6163" t="s">
        <v>26</v>
      </c>
      <c r="B6163" t="s">
        <v>49</v>
      </c>
      <c r="C6163" s="37">
        <v>0</v>
      </c>
      <c r="D6163" s="38">
        <v>2012</v>
      </c>
    </row>
    <row r="6164" spans="1:4" x14ac:dyDescent="0.25">
      <c r="A6164" t="s">
        <v>26</v>
      </c>
      <c r="B6164" t="s">
        <v>50</v>
      </c>
      <c r="C6164" s="37">
        <v>2348</v>
      </c>
      <c r="D6164" s="38">
        <v>2012</v>
      </c>
    </row>
    <row r="6165" spans="1:4" x14ac:dyDescent="0.25">
      <c r="A6165" t="s">
        <v>26</v>
      </c>
      <c r="B6165" t="s">
        <v>51</v>
      </c>
      <c r="C6165" s="37">
        <v>24488</v>
      </c>
      <c r="D6165" s="38">
        <v>2012</v>
      </c>
    </row>
    <row r="6166" spans="1:4" x14ac:dyDescent="0.25">
      <c r="A6166" t="s">
        <v>26</v>
      </c>
      <c r="B6166" t="s">
        <v>52</v>
      </c>
      <c r="C6166" s="37">
        <v>277</v>
      </c>
      <c r="D6166" s="38">
        <v>2012</v>
      </c>
    </row>
    <row r="6167" spans="1:4" x14ac:dyDescent="0.25">
      <c r="A6167" t="s">
        <v>26</v>
      </c>
      <c r="B6167" t="s">
        <v>53</v>
      </c>
      <c r="C6167" s="37">
        <v>45</v>
      </c>
      <c r="D6167" s="38">
        <v>2012</v>
      </c>
    </row>
    <row r="6168" spans="1:4" x14ac:dyDescent="0.25">
      <c r="A6168" t="s">
        <v>26</v>
      </c>
      <c r="B6168" t="s">
        <v>54</v>
      </c>
      <c r="C6168" s="37">
        <v>1857</v>
      </c>
      <c r="D6168" s="38">
        <v>2012</v>
      </c>
    </row>
    <row r="6169" spans="1:4" x14ac:dyDescent="0.25">
      <c r="A6169" t="s">
        <v>26</v>
      </c>
      <c r="B6169" t="s">
        <v>55</v>
      </c>
      <c r="C6169" s="37">
        <v>1581</v>
      </c>
      <c r="D6169" s="38">
        <v>2012</v>
      </c>
    </row>
    <row r="6170" spans="1:4" x14ac:dyDescent="0.25">
      <c r="A6170" t="s">
        <v>26</v>
      </c>
      <c r="B6170" t="s">
        <v>56</v>
      </c>
      <c r="C6170" s="37">
        <v>238</v>
      </c>
      <c r="D6170" s="38">
        <v>2012</v>
      </c>
    </row>
    <row r="6171" spans="1:4" x14ac:dyDescent="0.25">
      <c r="A6171" t="s">
        <v>26</v>
      </c>
      <c r="B6171" t="s">
        <v>57</v>
      </c>
      <c r="C6171" s="37">
        <v>682</v>
      </c>
      <c r="D6171" s="38">
        <v>2012</v>
      </c>
    </row>
    <row r="6172" spans="1:4" x14ac:dyDescent="0.25">
      <c r="A6172" t="s">
        <v>26</v>
      </c>
      <c r="B6172" t="s">
        <v>58</v>
      </c>
      <c r="C6172" s="37">
        <v>146</v>
      </c>
      <c r="D6172" s="38">
        <v>2012</v>
      </c>
    </row>
    <row r="6173" spans="1:4" x14ac:dyDescent="0.25">
      <c r="A6173" t="s">
        <v>27</v>
      </c>
      <c r="B6173" t="s">
        <v>8</v>
      </c>
      <c r="C6173" s="37">
        <v>129</v>
      </c>
      <c r="D6173" s="38">
        <v>2012</v>
      </c>
    </row>
    <row r="6174" spans="1:4" x14ac:dyDescent="0.25">
      <c r="A6174" t="s">
        <v>27</v>
      </c>
      <c r="B6174" t="s">
        <v>9</v>
      </c>
      <c r="C6174" s="37">
        <v>38</v>
      </c>
      <c r="D6174" s="38">
        <v>2012</v>
      </c>
    </row>
    <row r="6175" spans="1:4" x14ac:dyDescent="0.25">
      <c r="A6175" t="s">
        <v>27</v>
      </c>
      <c r="B6175" t="s">
        <v>10</v>
      </c>
      <c r="C6175" s="37">
        <v>230</v>
      </c>
      <c r="D6175" s="38">
        <v>2012</v>
      </c>
    </row>
    <row r="6176" spans="1:4" x14ac:dyDescent="0.25">
      <c r="A6176" t="s">
        <v>27</v>
      </c>
      <c r="B6176" t="s">
        <v>11</v>
      </c>
      <c r="C6176" s="37">
        <v>0</v>
      </c>
      <c r="D6176" s="38">
        <v>2012</v>
      </c>
    </row>
    <row r="6177" spans="1:4" x14ac:dyDescent="0.25">
      <c r="A6177" t="s">
        <v>27</v>
      </c>
      <c r="B6177" t="s">
        <v>12</v>
      </c>
      <c r="C6177" s="37">
        <v>1610</v>
      </c>
      <c r="D6177" s="38">
        <v>2012</v>
      </c>
    </row>
    <row r="6178" spans="1:4" x14ac:dyDescent="0.25">
      <c r="A6178" t="s">
        <v>27</v>
      </c>
      <c r="B6178" t="s">
        <v>13</v>
      </c>
      <c r="C6178" s="37">
        <v>314</v>
      </c>
      <c r="D6178" s="38">
        <v>2012</v>
      </c>
    </row>
    <row r="6179" spans="1:4" x14ac:dyDescent="0.25">
      <c r="A6179" t="s">
        <v>27</v>
      </c>
      <c r="B6179" t="s">
        <v>14</v>
      </c>
      <c r="C6179" s="37">
        <v>1468</v>
      </c>
      <c r="D6179" s="38">
        <v>2012</v>
      </c>
    </row>
    <row r="6180" spans="1:4" x14ac:dyDescent="0.25">
      <c r="A6180" t="s">
        <v>27</v>
      </c>
      <c r="B6180" t="s">
        <v>15</v>
      </c>
      <c r="C6180" s="37">
        <v>234</v>
      </c>
      <c r="D6180" s="38">
        <v>2012</v>
      </c>
    </row>
    <row r="6181" spans="1:4" x14ac:dyDescent="0.25">
      <c r="A6181" t="s">
        <v>27</v>
      </c>
      <c r="B6181" t="s">
        <v>16</v>
      </c>
      <c r="C6181" s="37">
        <v>32</v>
      </c>
      <c r="D6181" s="38">
        <v>2012</v>
      </c>
    </row>
    <row r="6182" spans="1:4" x14ac:dyDescent="0.25">
      <c r="A6182" t="s">
        <v>27</v>
      </c>
      <c r="B6182" t="s">
        <v>17</v>
      </c>
      <c r="C6182" s="37">
        <v>2926</v>
      </c>
      <c r="D6182" s="38">
        <v>2012</v>
      </c>
    </row>
    <row r="6183" spans="1:4" x14ac:dyDescent="0.25">
      <c r="A6183" t="s">
        <v>27</v>
      </c>
      <c r="B6183" t="s">
        <v>18</v>
      </c>
      <c r="C6183" s="37">
        <v>511</v>
      </c>
      <c r="D6183" s="38">
        <v>2012</v>
      </c>
    </row>
    <row r="6184" spans="1:4" x14ac:dyDescent="0.25">
      <c r="A6184" t="s">
        <v>27</v>
      </c>
      <c r="B6184" t="s">
        <v>19</v>
      </c>
      <c r="C6184" s="37">
        <v>0</v>
      </c>
      <c r="D6184" s="38">
        <v>2012</v>
      </c>
    </row>
    <row r="6185" spans="1:4" x14ac:dyDescent="0.25">
      <c r="A6185" t="s">
        <v>27</v>
      </c>
      <c r="B6185" t="s">
        <v>20</v>
      </c>
      <c r="C6185" s="37">
        <v>143</v>
      </c>
      <c r="D6185" s="38">
        <v>2012</v>
      </c>
    </row>
    <row r="6186" spans="1:4" x14ac:dyDescent="0.25">
      <c r="A6186" t="s">
        <v>27</v>
      </c>
      <c r="B6186" t="s">
        <v>21</v>
      </c>
      <c r="C6186" s="37">
        <v>195</v>
      </c>
      <c r="D6186" s="38">
        <v>2012</v>
      </c>
    </row>
    <row r="6187" spans="1:4" x14ac:dyDescent="0.25">
      <c r="A6187" t="s">
        <v>27</v>
      </c>
      <c r="B6187" t="s">
        <v>22</v>
      </c>
      <c r="C6187" s="37">
        <v>0</v>
      </c>
      <c r="D6187" s="38">
        <v>2012</v>
      </c>
    </row>
    <row r="6188" spans="1:4" x14ac:dyDescent="0.25">
      <c r="A6188" t="s">
        <v>27</v>
      </c>
      <c r="B6188" t="s">
        <v>23</v>
      </c>
      <c r="C6188" s="37">
        <v>7</v>
      </c>
      <c r="D6188" s="38">
        <v>2012</v>
      </c>
    </row>
    <row r="6189" spans="1:4" x14ac:dyDescent="0.25">
      <c r="A6189" t="s">
        <v>27</v>
      </c>
      <c r="B6189" t="s">
        <v>24</v>
      </c>
      <c r="C6189" s="37">
        <v>277</v>
      </c>
      <c r="D6189" s="38">
        <v>2012</v>
      </c>
    </row>
    <row r="6190" spans="1:4" x14ac:dyDescent="0.25">
      <c r="A6190" t="s">
        <v>27</v>
      </c>
      <c r="B6190" t="s">
        <v>25</v>
      </c>
      <c r="C6190" s="37">
        <v>482</v>
      </c>
      <c r="D6190" s="38">
        <v>2012</v>
      </c>
    </row>
    <row r="6191" spans="1:4" x14ac:dyDescent="0.25">
      <c r="A6191" t="s">
        <v>27</v>
      </c>
      <c r="B6191" t="s">
        <v>26</v>
      </c>
      <c r="C6191" s="37">
        <v>15</v>
      </c>
      <c r="D6191" s="38">
        <v>2012</v>
      </c>
    </row>
    <row r="6192" spans="1:4" x14ac:dyDescent="0.25">
      <c r="A6192" t="s">
        <v>27</v>
      </c>
      <c r="B6192" t="s">
        <v>27</v>
      </c>
      <c r="C6192" s="37" t="s">
        <v>60</v>
      </c>
      <c r="D6192" s="38">
        <v>2012</v>
      </c>
    </row>
    <row r="6193" spans="1:4" x14ac:dyDescent="0.25">
      <c r="A6193" t="s">
        <v>27</v>
      </c>
      <c r="B6193" t="s">
        <v>28</v>
      </c>
      <c r="C6193" s="37">
        <v>325</v>
      </c>
      <c r="D6193" s="38">
        <v>2012</v>
      </c>
    </row>
    <row r="6194" spans="1:4" x14ac:dyDescent="0.25">
      <c r="A6194" t="s">
        <v>27</v>
      </c>
      <c r="B6194" t="s">
        <v>29</v>
      </c>
      <c r="C6194" s="37">
        <v>3887</v>
      </c>
      <c r="D6194" s="38">
        <v>2012</v>
      </c>
    </row>
    <row r="6195" spans="1:4" x14ac:dyDescent="0.25">
      <c r="A6195" t="s">
        <v>27</v>
      </c>
      <c r="B6195" t="s">
        <v>30</v>
      </c>
      <c r="C6195" s="37">
        <v>116</v>
      </c>
      <c r="D6195" s="38">
        <v>2012</v>
      </c>
    </row>
    <row r="6196" spans="1:4" x14ac:dyDescent="0.25">
      <c r="A6196" t="s">
        <v>27</v>
      </c>
      <c r="B6196" t="s">
        <v>31</v>
      </c>
      <c r="C6196" s="37">
        <v>430</v>
      </c>
      <c r="D6196" s="38">
        <v>2012</v>
      </c>
    </row>
    <row r="6197" spans="1:4" x14ac:dyDescent="0.25">
      <c r="A6197" t="s">
        <v>27</v>
      </c>
      <c r="B6197" t="s">
        <v>32</v>
      </c>
      <c r="C6197" s="37">
        <v>79</v>
      </c>
      <c r="D6197" s="38">
        <v>2012</v>
      </c>
    </row>
    <row r="6198" spans="1:4" x14ac:dyDescent="0.25">
      <c r="A6198" t="s">
        <v>27</v>
      </c>
      <c r="B6198" t="s">
        <v>33</v>
      </c>
      <c r="C6198" s="37">
        <v>69</v>
      </c>
      <c r="D6198" s="38">
        <v>2012</v>
      </c>
    </row>
    <row r="6199" spans="1:4" x14ac:dyDescent="0.25">
      <c r="A6199" t="s">
        <v>27</v>
      </c>
      <c r="B6199" t="s">
        <v>34</v>
      </c>
      <c r="C6199" s="37">
        <v>0</v>
      </c>
      <c r="D6199" s="38">
        <v>2012</v>
      </c>
    </row>
    <row r="6200" spans="1:4" x14ac:dyDescent="0.25">
      <c r="A6200" t="s">
        <v>27</v>
      </c>
      <c r="B6200" t="s">
        <v>35</v>
      </c>
      <c r="C6200" s="37">
        <v>82</v>
      </c>
      <c r="D6200" s="38">
        <v>2012</v>
      </c>
    </row>
    <row r="6201" spans="1:4" x14ac:dyDescent="0.25">
      <c r="A6201" t="s">
        <v>27</v>
      </c>
      <c r="B6201" t="s">
        <v>36</v>
      </c>
      <c r="C6201" s="37">
        <v>35</v>
      </c>
      <c r="D6201" s="38">
        <v>2012</v>
      </c>
    </row>
    <row r="6202" spans="1:4" x14ac:dyDescent="0.25">
      <c r="A6202" t="s">
        <v>27</v>
      </c>
      <c r="B6202" t="s">
        <v>37</v>
      </c>
      <c r="C6202" s="37">
        <v>3655</v>
      </c>
      <c r="D6202" s="38">
        <v>2012</v>
      </c>
    </row>
    <row r="6203" spans="1:4" x14ac:dyDescent="0.25">
      <c r="A6203" t="s">
        <v>27</v>
      </c>
      <c r="B6203" t="s">
        <v>38</v>
      </c>
      <c r="C6203" s="37">
        <v>405</v>
      </c>
      <c r="D6203" s="38">
        <v>2012</v>
      </c>
    </row>
    <row r="6204" spans="1:4" x14ac:dyDescent="0.25">
      <c r="A6204" t="s">
        <v>27</v>
      </c>
      <c r="B6204" t="s">
        <v>39</v>
      </c>
      <c r="C6204" s="37">
        <v>272</v>
      </c>
      <c r="D6204" s="38">
        <v>2012</v>
      </c>
    </row>
    <row r="6205" spans="1:4" x14ac:dyDescent="0.25">
      <c r="A6205" t="s">
        <v>27</v>
      </c>
      <c r="B6205" t="s">
        <v>40</v>
      </c>
      <c r="C6205" s="37">
        <v>2519</v>
      </c>
      <c r="D6205" s="38">
        <v>2012</v>
      </c>
    </row>
    <row r="6206" spans="1:4" x14ac:dyDescent="0.25">
      <c r="A6206" t="s">
        <v>27</v>
      </c>
      <c r="B6206" t="s">
        <v>41</v>
      </c>
      <c r="C6206" s="37">
        <v>1112</v>
      </c>
      <c r="D6206" s="38">
        <v>2012</v>
      </c>
    </row>
    <row r="6207" spans="1:4" x14ac:dyDescent="0.25">
      <c r="A6207" t="s">
        <v>27</v>
      </c>
      <c r="B6207" t="s">
        <v>42</v>
      </c>
      <c r="C6207" s="37">
        <v>0</v>
      </c>
      <c r="D6207" s="38">
        <v>2012</v>
      </c>
    </row>
    <row r="6208" spans="1:4" x14ac:dyDescent="0.25">
      <c r="A6208" t="s">
        <v>27</v>
      </c>
      <c r="B6208" t="s">
        <v>43</v>
      </c>
      <c r="C6208" s="37">
        <v>628</v>
      </c>
      <c r="D6208" s="38">
        <v>2012</v>
      </c>
    </row>
    <row r="6209" spans="1:4" x14ac:dyDescent="0.25">
      <c r="A6209" t="s">
        <v>27</v>
      </c>
      <c r="B6209" t="s">
        <v>44</v>
      </c>
      <c r="C6209" s="37">
        <v>79</v>
      </c>
      <c r="D6209" s="38">
        <v>2012</v>
      </c>
    </row>
    <row r="6210" spans="1:4" x14ac:dyDescent="0.25">
      <c r="A6210" t="s">
        <v>27</v>
      </c>
      <c r="B6210" t="s">
        <v>45</v>
      </c>
      <c r="C6210" s="37">
        <v>215</v>
      </c>
      <c r="D6210" s="38">
        <v>2012</v>
      </c>
    </row>
    <row r="6211" spans="1:4" x14ac:dyDescent="0.25">
      <c r="A6211" t="s">
        <v>27</v>
      </c>
      <c r="B6211" t="s">
        <v>46</v>
      </c>
      <c r="C6211" s="37">
        <v>976</v>
      </c>
      <c r="D6211" s="38">
        <v>2012</v>
      </c>
    </row>
    <row r="6212" spans="1:4" x14ac:dyDescent="0.25">
      <c r="A6212" t="s">
        <v>27</v>
      </c>
      <c r="B6212" t="s">
        <v>47</v>
      </c>
      <c r="C6212" s="37">
        <v>1024</v>
      </c>
      <c r="D6212" s="38">
        <v>2012</v>
      </c>
    </row>
    <row r="6213" spans="1:4" x14ac:dyDescent="0.25">
      <c r="A6213" t="s">
        <v>27</v>
      </c>
      <c r="B6213" t="s">
        <v>48</v>
      </c>
      <c r="C6213" s="37">
        <v>173</v>
      </c>
      <c r="D6213" s="38">
        <v>2012</v>
      </c>
    </row>
    <row r="6214" spans="1:4" x14ac:dyDescent="0.25">
      <c r="A6214" t="s">
        <v>27</v>
      </c>
      <c r="B6214" t="s">
        <v>49</v>
      </c>
      <c r="C6214" s="37">
        <v>0</v>
      </c>
      <c r="D6214" s="38">
        <v>2012</v>
      </c>
    </row>
    <row r="6215" spans="1:4" x14ac:dyDescent="0.25">
      <c r="A6215" t="s">
        <v>27</v>
      </c>
      <c r="B6215" t="s">
        <v>50</v>
      </c>
      <c r="C6215" s="37">
        <v>985</v>
      </c>
      <c r="D6215" s="38">
        <v>2012</v>
      </c>
    </row>
    <row r="6216" spans="1:4" x14ac:dyDescent="0.25">
      <c r="A6216" t="s">
        <v>27</v>
      </c>
      <c r="B6216" t="s">
        <v>51</v>
      </c>
      <c r="C6216" s="37">
        <v>496</v>
      </c>
      <c r="D6216" s="38">
        <v>2012</v>
      </c>
    </row>
    <row r="6217" spans="1:4" x14ac:dyDescent="0.25">
      <c r="A6217" t="s">
        <v>27</v>
      </c>
      <c r="B6217" t="s">
        <v>52</v>
      </c>
      <c r="C6217" s="37">
        <v>200</v>
      </c>
      <c r="D6217" s="38">
        <v>2012</v>
      </c>
    </row>
    <row r="6218" spans="1:4" x14ac:dyDescent="0.25">
      <c r="A6218" t="s">
        <v>27</v>
      </c>
      <c r="B6218" t="s">
        <v>53</v>
      </c>
      <c r="C6218" s="37">
        <v>349</v>
      </c>
      <c r="D6218" s="38">
        <v>2012</v>
      </c>
    </row>
    <row r="6219" spans="1:4" x14ac:dyDescent="0.25">
      <c r="A6219" t="s">
        <v>27</v>
      </c>
      <c r="B6219" t="s">
        <v>54</v>
      </c>
      <c r="C6219" s="37">
        <v>573</v>
      </c>
      <c r="D6219" s="38">
        <v>2012</v>
      </c>
    </row>
    <row r="6220" spans="1:4" x14ac:dyDescent="0.25">
      <c r="A6220" t="s">
        <v>27</v>
      </c>
      <c r="B6220" t="s">
        <v>55</v>
      </c>
      <c r="C6220" s="37">
        <v>118</v>
      </c>
      <c r="D6220" s="38">
        <v>2012</v>
      </c>
    </row>
    <row r="6221" spans="1:4" x14ac:dyDescent="0.25">
      <c r="A6221" t="s">
        <v>27</v>
      </c>
      <c r="B6221" t="s">
        <v>56</v>
      </c>
      <c r="C6221" s="37">
        <v>51</v>
      </c>
      <c r="D6221" s="38">
        <v>2012</v>
      </c>
    </row>
    <row r="6222" spans="1:4" x14ac:dyDescent="0.25">
      <c r="A6222" t="s">
        <v>27</v>
      </c>
      <c r="B6222" t="s">
        <v>57</v>
      </c>
      <c r="C6222" s="37">
        <v>0</v>
      </c>
      <c r="D6222" s="38">
        <v>2012</v>
      </c>
    </row>
    <row r="6223" spans="1:4" x14ac:dyDescent="0.25">
      <c r="A6223" t="s">
        <v>27</v>
      </c>
      <c r="B6223" t="s">
        <v>58</v>
      </c>
      <c r="C6223" s="37">
        <v>59</v>
      </c>
      <c r="D6223" s="38">
        <v>2012</v>
      </c>
    </row>
    <row r="6224" spans="1:4" x14ac:dyDescent="0.25">
      <c r="A6224" t="s">
        <v>28</v>
      </c>
      <c r="B6224" t="s">
        <v>8</v>
      </c>
      <c r="C6224" s="37">
        <v>1261</v>
      </c>
      <c r="D6224" s="38">
        <v>2012</v>
      </c>
    </row>
    <row r="6225" spans="1:4" x14ac:dyDescent="0.25">
      <c r="A6225" t="s">
        <v>28</v>
      </c>
      <c r="B6225" t="s">
        <v>9</v>
      </c>
      <c r="C6225" s="37">
        <v>1947</v>
      </c>
      <c r="D6225" s="38">
        <v>2012</v>
      </c>
    </row>
    <row r="6226" spans="1:4" x14ac:dyDescent="0.25">
      <c r="A6226" t="s">
        <v>28</v>
      </c>
      <c r="B6226" t="s">
        <v>10</v>
      </c>
      <c r="C6226" s="37">
        <v>760</v>
      </c>
      <c r="D6226" s="38">
        <v>2012</v>
      </c>
    </row>
    <row r="6227" spans="1:4" x14ac:dyDescent="0.25">
      <c r="A6227" t="s">
        <v>28</v>
      </c>
      <c r="B6227" t="s">
        <v>11</v>
      </c>
      <c r="C6227" s="37">
        <v>136</v>
      </c>
      <c r="D6227" s="38">
        <v>2012</v>
      </c>
    </row>
    <row r="6228" spans="1:4" x14ac:dyDescent="0.25">
      <c r="A6228" t="s">
        <v>28</v>
      </c>
      <c r="B6228" t="s">
        <v>12</v>
      </c>
      <c r="C6228" s="37">
        <v>8614</v>
      </c>
      <c r="D6228" s="38">
        <v>2012</v>
      </c>
    </row>
    <row r="6229" spans="1:4" x14ac:dyDescent="0.25">
      <c r="A6229" t="s">
        <v>28</v>
      </c>
      <c r="B6229" t="s">
        <v>13</v>
      </c>
      <c r="C6229" s="37">
        <v>1071</v>
      </c>
      <c r="D6229" s="38">
        <v>2012</v>
      </c>
    </row>
    <row r="6230" spans="1:4" x14ac:dyDescent="0.25">
      <c r="A6230" t="s">
        <v>28</v>
      </c>
      <c r="B6230" t="s">
        <v>14</v>
      </c>
      <c r="C6230" s="37">
        <v>881</v>
      </c>
      <c r="D6230" s="38">
        <v>2012</v>
      </c>
    </row>
    <row r="6231" spans="1:4" x14ac:dyDescent="0.25">
      <c r="A6231" t="s">
        <v>28</v>
      </c>
      <c r="B6231" t="s">
        <v>15</v>
      </c>
      <c r="C6231" s="37">
        <v>4100</v>
      </c>
      <c r="D6231" s="38">
        <v>2012</v>
      </c>
    </row>
    <row r="6232" spans="1:4" x14ac:dyDescent="0.25">
      <c r="A6232" t="s">
        <v>28</v>
      </c>
      <c r="B6232" t="s">
        <v>16</v>
      </c>
      <c r="C6232" s="37">
        <v>21213</v>
      </c>
      <c r="D6232" s="38">
        <v>2012</v>
      </c>
    </row>
    <row r="6233" spans="1:4" x14ac:dyDescent="0.25">
      <c r="A6233" t="s">
        <v>28</v>
      </c>
      <c r="B6233" t="s">
        <v>17</v>
      </c>
      <c r="C6233" s="37">
        <v>9610</v>
      </c>
      <c r="D6233" s="38">
        <v>2012</v>
      </c>
    </row>
    <row r="6234" spans="1:4" x14ac:dyDescent="0.25">
      <c r="A6234" t="s">
        <v>28</v>
      </c>
      <c r="B6234" t="s">
        <v>18</v>
      </c>
      <c r="C6234" s="37">
        <v>4610</v>
      </c>
      <c r="D6234" s="38">
        <v>2012</v>
      </c>
    </row>
    <row r="6235" spans="1:4" x14ac:dyDescent="0.25">
      <c r="A6235" t="s">
        <v>28</v>
      </c>
      <c r="B6235" t="s">
        <v>19</v>
      </c>
      <c r="C6235" s="37">
        <v>610</v>
      </c>
      <c r="D6235" s="38">
        <v>2012</v>
      </c>
    </row>
    <row r="6236" spans="1:4" x14ac:dyDescent="0.25">
      <c r="A6236" t="s">
        <v>28</v>
      </c>
      <c r="B6236" t="s">
        <v>20</v>
      </c>
      <c r="C6236" s="37">
        <v>429</v>
      </c>
      <c r="D6236" s="38">
        <v>2012</v>
      </c>
    </row>
    <row r="6237" spans="1:4" x14ac:dyDescent="0.25">
      <c r="A6237" t="s">
        <v>28</v>
      </c>
      <c r="B6237" t="s">
        <v>21</v>
      </c>
      <c r="C6237" s="37">
        <v>3621</v>
      </c>
      <c r="D6237" s="38">
        <v>2012</v>
      </c>
    </row>
    <row r="6238" spans="1:4" x14ac:dyDescent="0.25">
      <c r="A6238" t="s">
        <v>28</v>
      </c>
      <c r="B6238" t="s">
        <v>22</v>
      </c>
      <c r="C6238" s="37">
        <v>1210</v>
      </c>
      <c r="D6238" s="38">
        <v>2012</v>
      </c>
    </row>
    <row r="6239" spans="1:4" x14ac:dyDescent="0.25">
      <c r="A6239" t="s">
        <v>28</v>
      </c>
      <c r="B6239" t="s">
        <v>23</v>
      </c>
      <c r="C6239" s="37">
        <v>569</v>
      </c>
      <c r="D6239" s="38">
        <v>2012</v>
      </c>
    </row>
    <row r="6240" spans="1:4" x14ac:dyDescent="0.25">
      <c r="A6240" t="s">
        <v>28</v>
      </c>
      <c r="B6240" t="s">
        <v>24</v>
      </c>
      <c r="C6240" s="37">
        <v>1726</v>
      </c>
      <c r="D6240" s="38">
        <v>2012</v>
      </c>
    </row>
    <row r="6241" spans="1:4" x14ac:dyDescent="0.25">
      <c r="A6241" t="s">
        <v>28</v>
      </c>
      <c r="B6241" t="s">
        <v>25</v>
      </c>
      <c r="C6241" s="37">
        <v>715</v>
      </c>
      <c r="D6241" s="38">
        <v>2012</v>
      </c>
    </row>
    <row r="6242" spans="1:4" x14ac:dyDescent="0.25">
      <c r="A6242" t="s">
        <v>28</v>
      </c>
      <c r="B6242" t="s">
        <v>26</v>
      </c>
      <c r="C6242" s="37">
        <v>606</v>
      </c>
      <c r="D6242" s="38">
        <v>2012</v>
      </c>
    </row>
    <row r="6243" spans="1:4" x14ac:dyDescent="0.25">
      <c r="A6243" t="s">
        <v>28</v>
      </c>
      <c r="B6243" t="s">
        <v>27</v>
      </c>
      <c r="C6243" s="37">
        <v>332</v>
      </c>
      <c r="D6243" s="38">
        <v>2012</v>
      </c>
    </row>
    <row r="6244" spans="1:4" x14ac:dyDescent="0.25">
      <c r="A6244" t="s">
        <v>28</v>
      </c>
      <c r="B6244" t="s">
        <v>28</v>
      </c>
      <c r="C6244" s="37" t="s">
        <v>60</v>
      </c>
      <c r="D6244" s="38">
        <v>2012</v>
      </c>
    </row>
    <row r="6245" spans="1:4" x14ac:dyDescent="0.25">
      <c r="A6245" t="s">
        <v>28</v>
      </c>
      <c r="B6245" t="s">
        <v>29</v>
      </c>
      <c r="C6245" s="37">
        <v>3977</v>
      </c>
      <c r="D6245" s="38">
        <v>2012</v>
      </c>
    </row>
    <row r="6246" spans="1:4" x14ac:dyDescent="0.25">
      <c r="A6246" t="s">
        <v>28</v>
      </c>
      <c r="B6246" t="s">
        <v>30</v>
      </c>
      <c r="C6246" s="37">
        <v>2167</v>
      </c>
      <c r="D6246" s="38">
        <v>2012</v>
      </c>
    </row>
    <row r="6247" spans="1:4" x14ac:dyDescent="0.25">
      <c r="A6247" t="s">
        <v>28</v>
      </c>
      <c r="B6247" t="s">
        <v>31</v>
      </c>
      <c r="C6247" s="37">
        <v>1422</v>
      </c>
      <c r="D6247" s="38">
        <v>2012</v>
      </c>
    </row>
    <row r="6248" spans="1:4" x14ac:dyDescent="0.25">
      <c r="A6248" t="s">
        <v>28</v>
      </c>
      <c r="B6248" t="s">
        <v>32</v>
      </c>
      <c r="C6248" s="37">
        <v>581</v>
      </c>
      <c r="D6248" s="38">
        <v>2012</v>
      </c>
    </row>
    <row r="6249" spans="1:4" x14ac:dyDescent="0.25">
      <c r="A6249" t="s">
        <v>28</v>
      </c>
      <c r="B6249" t="s">
        <v>33</v>
      </c>
      <c r="C6249" s="37">
        <v>256</v>
      </c>
      <c r="D6249" s="38">
        <v>2012</v>
      </c>
    </row>
    <row r="6250" spans="1:4" x14ac:dyDescent="0.25">
      <c r="A6250" t="s">
        <v>28</v>
      </c>
      <c r="B6250" t="s">
        <v>34</v>
      </c>
      <c r="C6250" s="37">
        <v>0</v>
      </c>
      <c r="D6250" s="38">
        <v>2012</v>
      </c>
    </row>
    <row r="6251" spans="1:4" x14ac:dyDescent="0.25">
      <c r="A6251" t="s">
        <v>28</v>
      </c>
      <c r="B6251" t="s">
        <v>35</v>
      </c>
      <c r="C6251" s="37">
        <v>132</v>
      </c>
      <c r="D6251" s="38">
        <v>2012</v>
      </c>
    </row>
    <row r="6252" spans="1:4" x14ac:dyDescent="0.25">
      <c r="A6252" t="s">
        <v>28</v>
      </c>
      <c r="B6252" t="s">
        <v>36</v>
      </c>
      <c r="C6252" s="37">
        <v>330</v>
      </c>
      <c r="D6252" s="38">
        <v>2012</v>
      </c>
    </row>
    <row r="6253" spans="1:4" x14ac:dyDescent="0.25">
      <c r="A6253" t="s">
        <v>28</v>
      </c>
      <c r="B6253" t="s">
        <v>37</v>
      </c>
      <c r="C6253" s="37">
        <v>1124</v>
      </c>
      <c r="D6253" s="38">
        <v>2012</v>
      </c>
    </row>
    <row r="6254" spans="1:4" x14ac:dyDescent="0.25">
      <c r="A6254" t="s">
        <v>28</v>
      </c>
      <c r="B6254" t="s">
        <v>38</v>
      </c>
      <c r="C6254" s="37">
        <v>6260</v>
      </c>
      <c r="D6254" s="38">
        <v>2012</v>
      </c>
    </row>
    <row r="6255" spans="1:4" x14ac:dyDescent="0.25">
      <c r="A6255" t="s">
        <v>28</v>
      </c>
      <c r="B6255" t="s">
        <v>39</v>
      </c>
      <c r="C6255" s="37">
        <v>638</v>
      </c>
      <c r="D6255" s="38">
        <v>2012</v>
      </c>
    </row>
    <row r="6256" spans="1:4" x14ac:dyDescent="0.25">
      <c r="A6256" t="s">
        <v>28</v>
      </c>
      <c r="B6256" t="s">
        <v>40</v>
      </c>
      <c r="C6256" s="37">
        <v>11736</v>
      </c>
      <c r="D6256" s="38">
        <v>2012</v>
      </c>
    </row>
    <row r="6257" spans="1:4" x14ac:dyDescent="0.25">
      <c r="A6257" t="s">
        <v>28</v>
      </c>
      <c r="B6257" t="s">
        <v>41</v>
      </c>
      <c r="C6257" s="37">
        <v>7507</v>
      </c>
      <c r="D6257" s="38">
        <v>2012</v>
      </c>
    </row>
    <row r="6258" spans="1:4" x14ac:dyDescent="0.25">
      <c r="A6258" t="s">
        <v>28</v>
      </c>
      <c r="B6258" t="s">
        <v>42</v>
      </c>
      <c r="C6258" s="37">
        <v>116</v>
      </c>
      <c r="D6258" s="38">
        <v>2012</v>
      </c>
    </row>
    <row r="6259" spans="1:4" x14ac:dyDescent="0.25">
      <c r="A6259" t="s">
        <v>28</v>
      </c>
      <c r="B6259" t="s">
        <v>43</v>
      </c>
      <c r="C6259" s="37">
        <v>2522</v>
      </c>
      <c r="D6259" s="38">
        <v>2012</v>
      </c>
    </row>
    <row r="6260" spans="1:4" x14ac:dyDescent="0.25">
      <c r="A6260" t="s">
        <v>28</v>
      </c>
      <c r="B6260" t="s">
        <v>44</v>
      </c>
      <c r="C6260" s="37">
        <v>463</v>
      </c>
      <c r="D6260" s="38">
        <v>2012</v>
      </c>
    </row>
    <row r="6261" spans="1:4" x14ac:dyDescent="0.25">
      <c r="A6261" t="s">
        <v>28</v>
      </c>
      <c r="B6261" t="s">
        <v>45</v>
      </c>
      <c r="C6261" s="37">
        <v>378</v>
      </c>
      <c r="D6261" s="38">
        <v>2012</v>
      </c>
    </row>
    <row r="6262" spans="1:4" x14ac:dyDescent="0.25">
      <c r="A6262" t="s">
        <v>28</v>
      </c>
      <c r="B6262" t="s">
        <v>46</v>
      </c>
      <c r="C6262" s="37">
        <v>15485</v>
      </c>
      <c r="D6262" s="38">
        <v>2012</v>
      </c>
    </row>
    <row r="6263" spans="1:4" x14ac:dyDescent="0.25">
      <c r="A6263" t="s">
        <v>28</v>
      </c>
      <c r="B6263" t="s">
        <v>47</v>
      </c>
      <c r="C6263" s="37">
        <v>82</v>
      </c>
      <c r="D6263" s="38">
        <v>2012</v>
      </c>
    </row>
    <row r="6264" spans="1:4" x14ac:dyDescent="0.25">
      <c r="A6264" t="s">
        <v>28</v>
      </c>
      <c r="B6264" t="s">
        <v>48</v>
      </c>
      <c r="C6264" s="37">
        <v>2297</v>
      </c>
      <c r="D6264" s="38">
        <v>2012</v>
      </c>
    </row>
    <row r="6265" spans="1:4" x14ac:dyDescent="0.25">
      <c r="A6265" t="s">
        <v>28</v>
      </c>
      <c r="B6265" t="s">
        <v>49</v>
      </c>
      <c r="C6265" s="37">
        <v>0</v>
      </c>
      <c r="D6265" s="38">
        <v>2012</v>
      </c>
    </row>
    <row r="6266" spans="1:4" x14ac:dyDescent="0.25">
      <c r="A6266" t="s">
        <v>28</v>
      </c>
      <c r="B6266" t="s">
        <v>50</v>
      </c>
      <c r="C6266" s="37">
        <v>1800</v>
      </c>
      <c r="D6266" s="38">
        <v>2012</v>
      </c>
    </row>
    <row r="6267" spans="1:4" x14ac:dyDescent="0.25">
      <c r="A6267" t="s">
        <v>28</v>
      </c>
      <c r="B6267" t="s">
        <v>51</v>
      </c>
      <c r="C6267" s="37">
        <v>5612</v>
      </c>
      <c r="D6267" s="38">
        <v>2012</v>
      </c>
    </row>
    <row r="6268" spans="1:4" x14ac:dyDescent="0.25">
      <c r="A6268" t="s">
        <v>28</v>
      </c>
      <c r="B6268" t="s">
        <v>52</v>
      </c>
      <c r="C6268" s="37">
        <v>1061</v>
      </c>
      <c r="D6268" s="38">
        <v>2012</v>
      </c>
    </row>
    <row r="6269" spans="1:4" x14ac:dyDescent="0.25">
      <c r="A6269" t="s">
        <v>28</v>
      </c>
      <c r="B6269" t="s">
        <v>53</v>
      </c>
      <c r="C6269" s="37">
        <v>589</v>
      </c>
      <c r="D6269" s="38">
        <v>2012</v>
      </c>
    </row>
    <row r="6270" spans="1:4" x14ac:dyDescent="0.25">
      <c r="A6270" t="s">
        <v>28</v>
      </c>
      <c r="B6270" t="s">
        <v>54</v>
      </c>
      <c r="C6270" s="37">
        <v>20579</v>
      </c>
      <c r="D6270" s="38">
        <v>2012</v>
      </c>
    </row>
    <row r="6271" spans="1:4" x14ac:dyDescent="0.25">
      <c r="A6271" t="s">
        <v>28</v>
      </c>
      <c r="B6271" t="s">
        <v>55</v>
      </c>
      <c r="C6271" s="37">
        <v>1431</v>
      </c>
      <c r="D6271" s="38">
        <v>2012</v>
      </c>
    </row>
    <row r="6272" spans="1:4" x14ac:dyDescent="0.25">
      <c r="A6272" t="s">
        <v>28</v>
      </c>
      <c r="B6272" t="s">
        <v>56</v>
      </c>
      <c r="C6272" s="37">
        <v>1957</v>
      </c>
      <c r="D6272" s="38">
        <v>2012</v>
      </c>
    </row>
    <row r="6273" spans="1:4" x14ac:dyDescent="0.25">
      <c r="A6273" t="s">
        <v>28</v>
      </c>
      <c r="B6273" t="s">
        <v>57</v>
      </c>
      <c r="C6273" s="37">
        <v>460</v>
      </c>
      <c r="D6273" s="38">
        <v>2012</v>
      </c>
    </row>
    <row r="6274" spans="1:4" x14ac:dyDescent="0.25">
      <c r="A6274" t="s">
        <v>28</v>
      </c>
      <c r="B6274" t="s">
        <v>58</v>
      </c>
      <c r="C6274" s="37">
        <v>0</v>
      </c>
      <c r="D6274" s="38">
        <v>2012</v>
      </c>
    </row>
    <row r="6275" spans="1:4" x14ac:dyDescent="0.25">
      <c r="A6275" t="s">
        <v>29</v>
      </c>
      <c r="B6275" t="s">
        <v>8</v>
      </c>
      <c r="C6275" s="37">
        <v>636</v>
      </c>
      <c r="D6275" s="38">
        <v>2012</v>
      </c>
    </row>
    <row r="6276" spans="1:4" x14ac:dyDescent="0.25">
      <c r="A6276" t="s">
        <v>29</v>
      </c>
      <c r="B6276" t="s">
        <v>9</v>
      </c>
      <c r="C6276" s="37">
        <v>890</v>
      </c>
      <c r="D6276" s="38">
        <v>2012</v>
      </c>
    </row>
    <row r="6277" spans="1:4" x14ac:dyDescent="0.25">
      <c r="A6277" t="s">
        <v>29</v>
      </c>
      <c r="B6277" t="s">
        <v>10</v>
      </c>
      <c r="C6277" s="37">
        <v>1972</v>
      </c>
      <c r="D6277" s="38">
        <v>2012</v>
      </c>
    </row>
    <row r="6278" spans="1:4" x14ac:dyDescent="0.25">
      <c r="A6278" t="s">
        <v>29</v>
      </c>
      <c r="B6278" t="s">
        <v>11</v>
      </c>
      <c r="C6278" s="37">
        <v>394</v>
      </c>
      <c r="D6278" s="38">
        <v>2012</v>
      </c>
    </row>
    <row r="6279" spans="1:4" x14ac:dyDescent="0.25">
      <c r="A6279" t="s">
        <v>29</v>
      </c>
      <c r="B6279" t="s">
        <v>12</v>
      </c>
      <c r="C6279" s="37">
        <v>12770</v>
      </c>
      <c r="D6279" s="38">
        <v>2012</v>
      </c>
    </row>
    <row r="6280" spans="1:4" x14ac:dyDescent="0.25">
      <c r="A6280" t="s">
        <v>29</v>
      </c>
      <c r="B6280" t="s">
        <v>13</v>
      </c>
      <c r="C6280" s="37">
        <v>980</v>
      </c>
      <c r="D6280" s="38">
        <v>2012</v>
      </c>
    </row>
    <row r="6281" spans="1:4" x14ac:dyDescent="0.25">
      <c r="A6281" t="s">
        <v>29</v>
      </c>
      <c r="B6281" t="s">
        <v>14</v>
      </c>
      <c r="C6281" s="37">
        <v>10525</v>
      </c>
      <c r="D6281" s="38">
        <v>2012</v>
      </c>
    </row>
    <row r="6282" spans="1:4" x14ac:dyDescent="0.25">
      <c r="A6282" t="s">
        <v>29</v>
      </c>
      <c r="B6282" t="s">
        <v>15</v>
      </c>
      <c r="C6282" s="37">
        <v>506</v>
      </c>
      <c r="D6282" s="38">
        <v>2012</v>
      </c>
    </row>
    <row r="6283" spans="1:4" x14ac:dyDescent="0.25">
      <c r="A6283" t="s">
        <v>29</v>
      </c>
      <c r="B6283" t="s">
        <v>16</v>
      </c>
      <c r="C6283" s="37">
        <v>379</v>
      </c>
      <c r="D6283" s="38">
        <v>2012</v>
      </c>
    </row>
    <row r="6284" spans="1:4" x14ac:dyDescent="0.25">
      <c r="A6284" t="s">
        <v>29</v>
      </c>
      <c r="B6284" t="s">
        <v>17</v>
      </c>
      <c r="C6284" s="37">
        <v>12890</v>
      </c>
      <c r="D6284" s="38">
        <v>2012</v>
      </c>
    </row>
    <row r="6285" spans="1:4" x14ac:dyDescent="0.25">
      <c r="A6285" t="s">
        <v>29</v>
      </c>
      <c r="B6285" t="s">
        <v>18</v>
      </c>
      <c r="C6285" s="37">
        <v>2789</v>
      </c>
      <c r="D6285" s="38">
        <v>2012</v>
      </c>
    </row>
    <row r="6286" spans="1:4" x14ac:dyDescent="0.25">
      <c r="A6286" t="s">
        <v>29</v>
      </c>
      <c r="B6286" t="s">
        <v>19</v>
      </c>
      <c r="C6286" s="37">
        <v>1108</v>
      </c>
      <c r="D6286" s="38">
        <v>2012</v>
      </c>
    </row>
    <row r="6287" spans="1:4" x14ac:dyDescent="0.25">
      <c r="A6287" t="s">
        <v>29</v>
      </c>
      <c r="B6287" t="s">
        <v>20</v>
      </c>
      <c r="C6287" s="37">
        <v>188</v>
      </c>
      <c r="D6287" s="38">
        <v>2012</v>
      </c>
    </row>
    <row r="6288" spans="1:4" x14ac:dyDescent="0.25">
      <c r="A6288" t="s">
        <v>29</v>
      </c>
      <c r="B6288" t="s">
        <v>21</v>
      </c>
      <c r="C6288" s="37">
        <v>2886</v>
      </c>
      <c r="D6288" s="38">
        <v>2012</v>
      </c>
    </row>
    <row r="6289" spans="1:4" x14ac:dyDescent="0.25">
      <c r="A6289" t="s">
        <v>29</v>
      </c>
      <c r="B6289" t="s">
        <v>22</v>
      </c>
      <c r="C6289" s="37">
        <v>677</v>
      </c>
      <c r="D6289" s="38">
        <v>2012</v>
      </c>
    </row>
    <row r="6290" spans="1:4" x14ac:dyDescent="0.25">
      <c r="A6290" t="s">
        <v>29</v>
      </c>
      <c r="B6290" t="s">
        <v>23</v>
      </c>
      <c r="C6290" s="37">
        <v>151</v>
      </c>
      <c r="D6290" s="38">
        <v>2012</v>
      </c>
    </row>
    <row r="6291" spans="1:4" x14ac:dyDescent="0.25">
      <c r="A6291" t="s">
        <v>29</v>
      </c>
      <c r="B6291" t="s">
        <v>24</v>
      </c>
      <c r="C6291" s="37">
        <v>565</v>
      </c>
      <c r="D6291" s="38">
        <v>2012</v>
      </c>
    </row>
    <row r="6292" spans="1:4" x14ac:dyDescent="0.25">
      <c r="A6292" t="s">
        <v>29</v>
      </c>
      <c r="B6292" t="s">
        <v>25</v>
      </c>
      <c r="C6292" s="37">
        <v>52</v>
      </c>
      <c r="D6292" s="38">
        <v>2012</v>
      </c>
    </row>
    <row r="6293" spans="1:4" x14ac:dyDescent="0.25">
      <c r="A6293" t="s">
        <v>29</v>
      </c>
      <c r="B6293" t="s">
        <v>26</v>
      </c>
      <c r="C6293" s="37">
        <v>1556</v>
      </c>
      <c r="D6293" s="38">
        <v>2012</v>
      </c>
    </row>
    <row r="6294" spans="1:4" x14ac:dyDescent="0.25">
      <c r="A6294" t="s">
        <v>29</v>
      </c>
      <c r="B6294" t="s">
        <v>27</v>
      </c>
      <c r="C6294" s="37">
        <v>3907</v>
      </c>
      <c r="D6294" s="38">
        <v>2012</v>
      </c>
    </row>
    <row r="6295" spans="1:4" x14ac:dyDescent="0.25">
      <c r="A6295" t="s">
        <v>29</v>
      </c>
      <c r="B6295" t="s">
        <v>28</v>
      </c>
      <c r="C6295" s="37">
        <v>2381</v>
      </c>
      <c r="D6295" s="38">
        <v>2012</v>
      </c>
    </row>
    <row r="6296" spans="1:4" x14ac:dyDescent="0.25">
      <c r="A6296" t="s">
        <v>29</v>
      </c>
      <c r="B6296" t="s">
        <v>29</v>
      </c>
      <c r="C6296" s="37" t="s">
        <v>60</v>
      </c>
      <c r="D6296" s="38">
        <v>2012</v>
      </c>
    </row>
    <row r="6297" spans="1:4" x14ac:dyDescent="0.25">
      <c r="A6297" t="s">
        <v>29</v>
      </c>
      <c r="B6297" t="s">
        <v>30</v>
      </c>
      <c r="C6297" s="37">
        <v>1337</v>
      </c>
      <c r="D6297" s="38">
        <v>2012</v>
      </c>
    </row>
    <row r="6298" spans="1:4" x14ac:dyDescent="0.25">
      <c r="A6298" t="s">
        <v>29</v>
      </c>
      <c r="B6298" t="s">
        <v>31</v>
      </c>
      <c r="C6298" s="37">
        <v>966</v>
      </c>
      <c r="D6298" s="38">
        <v>2012</v>
      </c>
    </row>
    <row r="6299" spans="1:4" x14ac:dyDescent="0.25">
      <c r="A6299" t="s">
        <v>29</v>
      </c>
      <c r="B6299" t="s">
        <v>32</v>
      </c>
      <c r="C6299" s="37">
        <v>155</v>
      </c>
      <c r="D6299" s="38">
        <v>2012</v>
      </c>
    </row>
    <row r="6300" spans="1:4" x14ac:dyDescent="0.25">
      <c r="A6300" t="s">
        <v>29</v>
      </c>
      <c r="B6300" t="s">
        <v>33</v>
      </c>
      <c r="C6300" s="37">
        <v>453</v>
      </c>
      <c r="D6300" s="38">
        <v>2012</v>
      </c>
    </row>
    <row r="6301" spans="1:4" x14ac:dyDescent="0.25">
      <c r="A6301" t="s">
        <v>29</v>
      </c>
      <c r="B6301" t="s">
        <v>34</v>
      </c>
      <c r="C6301" s="37">
        <v>49</v>
      </c>
      <c r="D6301" s="38">
        <v>2012</v>
      </c>
    </row>
    <row r="6302" spans="1:4" x14ac:dyDescent="0.25">
      <c r="A6302" t="s">
        <v>29</v>
      </c>
      <c r="B6302" t="s">
        <v>35</v>
      </c>
      <c r="C6302" s="37">
        <v>182</v>
      </c>
      <c r="D6302" s="38">
        <v>2012</v>
      </c>
    </row>
    <row r="6303" spans="1:4" x14ac:dyDescent="0.25">
      <c r="A6303" t="s">
        <v>29</v>
      </c>
      <c r="B6303" t="s">
        <v>36</v>
      </c>
      <c r="C6303" s="37">
        <v>787</v>
      </c>
      <c r="D6303" s="38">
        <v>2012</v>
      </c>
    </row>
    <row r="6304" spans="1:4" x14ac:dyDescent="0.25">
      <c r="A6304" t="s">
        <v>29</v>
      </c>
      <c r="B6304" t="s">
        <v>37</v>
      </c>
      <c r="C6304" s="37">
        <v>13331</v>
      </c>
      <c r="D6304" s="38">
        <v>2012</v>
      </c>
    </row>
    <row r="6305" spans="1:4" x14ac:dyDescent="0.25">
      <c r="A6305" t="s">
        <v>29</v>
      </c>
      <c r="B6305" t="s">
        <v>38</v>
      </c>
      <c r="C6305" s="37">
        <v>8046</v>
      </c>
      <c r="D6305" s="38">
        <v>2012</v>
      </c>
    </row>
    <row r="6306" spans="1:4" x14ac:dyDescent="0.25">
      <c r="A6306" t="s">
        <v>29</v>
      </c>
      <c r="B6306" t="s">
        <v>39</v>
      </c>
      <c r="C6306" s="37">
        <v>521</v>
      </c>
      <c r="D6306" s="38">
        <v>2012</v>
      </c>
    </row>
    <row r="6307" spans="1:4" x14ac:dyDescent="0.25">
      <c r="A6307" t="s">
        <v>29</v>
      </c>
      <c r="B6307" t="s">
        <v>40</v>
      </c>
      <c r="C6307" s="37">
        <v>19467</v>
      </c>
      <c r="D6307" s="38">
        <v>2012</v>
      </c>
    </row>
    <row r="6308" spans="1:4" x14ac:dyDescent="0.25">
      <c r="A6308" t="s">
        <v>29</v>
      </c>
      <c r="B6308" t="s">
        <v>41</v>
      </c>
      <c r="C6308" s="37">
        <v>2514</v>
      </c>
      <c r="D6308" s="38">
        <v>2012</v>
      </c>
    </row>
    <row r="6309" spans="1:4" x14ac:dyDescent="0.25">
      <c r="A6309" t="s">
        <v>29</v>
      </c>
      <c r="B6309" t="s">
        <v>42</v>
      </c>
      <c r="C6309" s="37">
        <v>81</v>
      </c>
      <c r="D6309" s="38">
        <v>2012</v>
      </c>
    </row>
    <row r="6310" spans="1:4" x14ac:dyDescent="0.25">
      <c r="A6310" t="s">
        <v>29</v>
      </c>
      <c r="B6310" t="s">
        <v>43</v>
      </c>
      <c r="C6310" s="37">
        <v>1829</v>
      </c>
      <c r="D6310" s="38">
        <v>2012</v>
      </c>
    </row>
    <row r="6311" spans="1:4" x14ac:dyDescent="0.25">
      <c r="A6311" t="s">
        <v>29</v>
      </c>
      <c r="B6311" t="s">
        <v>44</v>
      </c>
      <c r="C6311" s="37">
        <v>297</v>
      </c>
      <c r="D6311" s="38">
        <v>2012</v>
      </c>
    </row>
    <row r="6312" spans="1:4" x14ac:dyDescent="0.25">
      <c r="A6312" t="s">
        <v>29</v>
      </c>
      <c r="B6312" t="s">
        <v>45</v>
      </c>
      <c r="C6312" s="37">
        <v>1528</v>
      </c>
      <c r="D6312" s="38">
        <v>2012</v>
      </c>
    </row>
    <row r="6313" spans="1:4" x14ac:dyDescent="0.25">
      <c r="A6313" t="s">
        <v>29</v>
      </c>
      <c r="B6313" t="s">
        <v>46</v>
      </c>
      <c r="C6313" s="37">
        <v>8236</v>
      </c>
      <c r="D6313" s="38">
        <v>2012</v>
      </c>
    </row>
    <row r="6314" spans="1:4" x14ac:dyDescent="0.25">
      <c r="A6314" t="s">
        <v>29</v>
      </c>
      <c r="B6314" t="s">
        <v>47</v>
      </c>
      <c r="C6314" s="37">
        <v>6863</v>
      </c>
      <c r="D6314" s="38">
        <v>2012</v>
      </c>
    </row>
    <row r="6315" spans="1:4" x14ac:dyDescent="0.25">
      <c r="A6315" t="s">
        <v>29</v>
      </c>
      <c r="B6315" t="s">
        <v>48</v>
      </c>
      <c r="C6315" s="37">
        <v>2477</v>
      </c>
      <c r="D6315" s="38">
        <v>2012</v>
      </c>
    </row>
    <row r="6316" spans="1:4" x14ac:dyDescent="0.25">
      <c r="A6316" t="s">
        <v>29</v>
      </c>
      <c r="B6316" t="s">
        <v>49</v>
      </c>
      <c r="C6316" s="37">
        <v>194</v>
      </c>
      <c r="D6316" s="38">
        <v>2012</v>
      </c>
    </row>
    <row r="6317" spans="1:4" x14ac:dyDescent="0.25">
      <c r="A6317" t="s">
        <v>29</v>
      </c>
      <c r="B6317" t="s">
        <v>50</v>
      </c>
      <c r="C6317" s="37">
        <v>823</v>
      </c>
      <c r="D6317" s="38">
        <v>2012</v>
      </c>
    </row>
    <row r="6318" spans="1:4" x14ac:dyDescent="0.25">
      <c r="A6318" t="s">
        <v>29</v>
      </c>
      <c r="B6318" t="s">
        <v>51</v>
      </c>
      <c r="C6318" s="37">
        <v>3694</v>
      </c>
      <c r="D6318" s="38">
        <v>2012</v>
      </c>
    </row>
    <row r="6319" spans="1:4" x14ac:dyDescent="0.25">
      <c r="A6319" t="s">
        <v>29</v>
      </c>
      <c r="B6319" t="s">
        <v>52</v>
      </c>
      <c r="C6319" s="37">
        <v>1027</v>
      </c>
      <c r="D6319" s="38">
        <v>2012</v>
      </c>
    </row>
    <row r="6320" spans="1:4" x14ac:dyDescent="0.25">
      <c r="A6320" t="s">
        <v>29</v>
      </c>
      <c r="B6320" t="s">
        <v>53</v>
      </c>
      <c r="C6320" s="37">
        <v>2534</v>
      </c>
      <c r="D6320" s="38">
        <v>2012</v>
      </c>
    </row>
    <row r="6321" spans="1:4" x14ac:dyDescent="0.25">
      <c r="A6321" t="s">
        <v>29</v>
      </c>
      <c r="B6321" t="s">
        <v>54</v>
      </c>
      <c r="C6321" s="37">
        <v>4098</v>
      </c>
      <c r="D6321" s="38">
        <v>2012</v>
      </c>
    </row>
    <row r="6322" spans="1:4" x14ac:dyDescent="0.25">
      <c r="A6322" t="s">
        <v>29</v>
      </c>
      <c r="B6322" t="s">
        <v>55</v>
      </c>
      <c r="C6322" s="37">
        <v>1653</v>
      </c>
      <c r="D6322" s="38">
        <v>2012</v>
      </c>
    </row>
    <row r="6323" spans="1:4" x14ac:dyDescent="0.25">
      <c r="A6323" t="s">
        <v>29</v>
      </c>
      <c r="B6323" t="s">
        <v>56</v>
      </c>
      <c r="C6323" s="37">
        <v>385</v>
      </c>
      <c r="D6323" s="38">
        <v>2012</v>
      </c>
    </row>
    <row r="6324" spans="1:4" x14ac:dyDescent="0.25">
      <c r="A6324" t="s">
        <v>29</v>
      </c>
      <c r="B6324" t="s">
        <v>57</v>
      </c>
      <c r="C6324" s="37">
        <v>584</v>
      </c>
      <c r="D6324" s="38">
        <v>2012</v>
      </c>
    </row>
    <row r="6325" spans="1:4" x14ac:dyDescent="0.25">
      <c r="A6325" t="s">
        <v>29</v>
      </c>
      <c r="B6325" t="s">
        <v>58</v>
      </c>
      <c r="C6325" s="37">
        <v>264</v>
      </c>
      <c r="D6325" s="38">
        <v>2012</v>
      </c>
    </row>
    <row r="6326" spans="1:4" x14ac:dyDescent="0.25">
      <c r="A6326" t="s">
        <v>30</v>
      </c>
      <c r="B6326" t="s">
        <v>8</v>
      </c>
      <c r="C6326" s="37">
        <v>2341</v>
      </c>
      <c r="D6326" s="38">
        <v>2012</v>
      </c>
    </row>
    <row r="6327" spans="1:4" x14ac:dyDescent="0.25">
      <c r="A6327" t="s">
        <v>30</v>
      </c>
      <c r="B6327" t="s">
        <v>9</v>
      </c>
      <c r="C6327" s="37">
        <v>1152</v>
      </c>
      <c r="D6327" s="38">
        <v>2012</v>
      </c>
    </row>
    <row r="6328" spans="1:4" x14ac:dyDescent="0.25">
      <c r="A6328" t="s">
        <v>30</v>
      </c>
      <c r="B6328" t="s">
        <v>10</v>
      </c>
      <c r="C6328" s="37">
        <v>7168</v>
      </c>
      <c r="D6328" s="38">
        <v>2012</v>
      </c>
    </row>
    <row r="6329" spans="1:4" x14ac:dyDescent="0.25">
      <c r="A6329" t="s">
        <v>30</v>
      </c>
      <c r="B6329" t="s">
        <v>11</v>
      </c>
      <c r="C6329" s="37">
        <v>906</v>
      </c>
      <c r="D6329" s="38">
        <v>2012</v>
      </c>
    </row>
    <row r="6330" spans="1:4" x14ac:dyDescent="0.25">
      <c r="A6330" t="s">
        <v>30</v>
      </c>
      <c r="B6330" t="s">
        <v>12</v>
      </c>
      <c r="C6330" s="37">
        <v>8085</v>
      </c>
      <c r="D6330" s="38">
        <v>2012</v>
      </c>
    </row>
    <row r="6331" spans="1:4" x14ac:dyDescent="0.25">
      <c r="A6331" t="s">
        <v>30</v>
      </c>
      <c r="B6331" t="s">
        <v>13</v>
      </c>
      <c r="C6331" s="37">
        <v>2363</v>
      </c>
      <c r="D6331" s="38">
        <v>2012</v>
      </c>
    </row>
    <row r="6332" spans="1:4" x14ac:dyDescent="0.25">
      <c r="A6332" t="s">
        <v>30</v>
      </c>
      <c r="B6332" t="s">
        <v>14</v>
      </c>
      <c r="C6332" s="37">
        <v>798</v>
      </c>
      <c r="D6332" s="38">
        <v>2012</v>
      </c>
    </row>
    <row r="6333" spans="1:4" x14ac:dyDescent="0.25">
      <c r="A6333" t="s">
        <v>30</v>
      </c>
      <c r="B6333" t="s">
        <v>15</v>
      </c>
      <c r="C6333" s="37">
        <v>114</v>
      </c>
      <c r="D6333" s="38">
        <v>2012</v>
      </c>
    </row>
    <row r="6334" spans="1:4" x14ac:dyDescent="0.25">
      <c r="A6334" t="s">
        <v>30</v>
      </c>
      <c r="B6334" t="s">
        <v>16</v>
      </c>
      <c r="C6334" s="37">
        <v>274</v>
      </c>
      <c r="D6334" s="38">
        <v>2012</v>
      </c>
    </row>
    <row r="6335" spans="1:4" x14ac:dyDescent="0.25">
      <c r="A6335" t="s">
        <v>30</v>
      </c>
      <c r="B6335" t="s">
        <v>17</v>
      </c>
      <c r="C6335" s="37">
        <v>13146</v>
      </c>
      <c r="D6335" s="38">
        <v>2012</v>
      </c>
    </row>
    <row r="6336" spans="1:4" x14ac:dyDescent="0.25">
      <c r="A6336" t="s">
        <v>30</v>
      </c>
      <c r="B6336" t="s">
        <v>18</v>
      </c>
      <c r="C6336" s="37">
        <v>4270</v>
      </c>
      <c r="D6336" s="38">
        <v>2012</v>
      </c>
    </row>
    <row r="6337" spans="1:4" x14ac:dyDescent="0.25">
      <c r="A6337" t="s">
        <v>30</v>
      </c>
      <c r="B6337" t="s">
        <v>19</v>
      </c>
      <c r="C6337" s="37">
        <v>291</v>
      </c>
      <c r="D6337" s="38">
        <v>2012</v>
      </c>
    </row>
    <row r="6338" spans="1:4" x14ac:dyDescent="0.25">
      <c r="A6338" t="s">
        <v>30</v>
      </c>
      <c r="B6338" t="s">
        <v>20</v>
      </c>
      <c r="C6338" s="37">
        <v>242</v>
      </c>
      <c r="D6338" s="38">
        <v>2012</v>
      </c>
    </row>
    <row r="6339" spans="1:4" x14ac:dyDescent="0.25">
      <c r="A6339" t="s">
        <v>30</v>
      </c>
      <c r="B6339" t="s">
        <v>21</v>
      </c>
      <c r="C6339" s="37">
        <v>10047</v>
      </c>
      <c r="D6339" s="38">
        <v>2012</v>
      </c>
    </row>
    <row r="6340" spans="1:4" x14ac:dyDescent="0.25">
      <c r="A6340" t="s">
        <v>30</v>
      </c>
      <c r="B6340" t="s">
        <v>22</v>
      </c>
      <c r="C6340" s="37">
        <v>10976</v>
      </c>
      <c r="D6340" s="38">
        <v>2012</v>
      </c>
    </row>
    <row r="6341" spans="1:4" x14ac:dyDescent="0.25">
      <c r="A6341" t="s">
        <v>30</v>
      </c>
      <c r="B6341" t="s">
        <v>23</v>
      </c>
      <c r="C6341" s="37">
        <v>993</v>
      </c>
      <c r="D6341" s="38">
        <v>2012</v>
      </c>
    </row>
    <row r="6342" spans="1:4" x14ac:dyDescent="0.25">
      <c r="A6342" t="s">
        <v>30</v>
      </c>
      <c r="B6342" t="s">
        <v>24</v>
      </c>
      <c r="C6342" s="37">
        <v>805</v>
      </c>
      <c r="D6342" s="38">
        <v>2012</v>
      </c>
    </row>
    <row r="6343" spans="1:4" x14ac:dyDescent="0.25">
      <c r="A6343" t="s">
        <v>30</v>
      </c>
      <c r="B6343" t="s">
        <v>25</v>
      </c>
      <c r="C6343" s="37">
        <v>3409</v>
      </c>
      <c r="D6343" s="38">
        <v>2012</v>
      </c>
    </row>
    <row r="6344" spans="1:4" x14ac:dyDescent="0.25">
      <c r="A6344" t="s">
        <v>30</v>
      </c>
      <c r="B6344" t="s">
        <v>26</v>
      </c>
      <c r="C6344" s="37">
        <v>1284</v>
      </c>
      <c r="D6344" s="38">
        <v>2012</v>
      </c>
    </row>
    <row r="6345" spans="1:4" x14ac:dyDescent="0.25">
      <c r="A6345" t="s">
        <v>30</v>
      </c>
      <c r="B6345" t="s">
        <v>27</v>
      </c>
      <c r="C6345" s="37">
        <v>261</v>
      </c>
      <c r="D6345" s="38">
        <v>2012</v>
      </c>
    </row>
    <row r="6346" spans="1:4" x14ac:dyDescent="0.25">
      <c r="A6346" t="s">
        <v>30</v>
      </c>
      <c r="B6346" t="s">
        <v>28</v>
      </c>
      <c r="C6346" s="37">
        <v>2201</v>
      </c>
      <c r="D6346" s="38">
        <v>2012</v>
      </c>
    </row>
    <row r="6347" spans="1:4" x14ac:dyDescent="0.25">
      <c r="A6347" t="s">
        <v>30</v>
      </c>
      <c r="B6347" t="s">
        <v>29</v>
      </c>
      <c r="C6347" s="37">
        <v>1720</v>
      </c>
      <c r="D6347" s="38">
        <v>2012</v>
      </c>
    </row>
    <row r="6348" spans="1:4" x14ac:dyDescent="0.25">
      <c r="A6348" t="s">
        <v>30</v>
      </c>
      <c r="B6348" t="s">
        <v>30</v>
      </c>
      <c r="C6348" s="37" t="s">
        <v>60</v>
      </c>
      <c r="D6348" s="38">
        <v>2012</v>
      </c>
    </row>
    <row r="6349" spans="1:4" x14ac:dyDescent="0.25">
      <c r="A6349" t="s">
        <v>30</v>
      </c>
      <c r="B6349" t="s">
        <v>31</v>
      </c>
      <c r="C6349" s="37">
        <v>1127</v>
      </c>
      <c r="D6349" s="38">
        <v>2012</v>
      </c>
    </row>
    <row r="6350" spans="1:4" x14ac:dyDescent="0.25">
      <c r="A6350" t="s">
        <v>30</v>
      </c>
      <c r="B6350" t="s">
        <v>32</v>
      </c>
      <c r="C6350" s="37">
        <v>922</v>
      </c>
      <c r="D6350" s="38">
        <v>2012</v>
      </c>
    </row>
    <row r="6351" spans="1:4" x14ac:dyDescent="0.25">
      <c r="A6351" t="s">
        <v>30</v>
      </c>
      <c r="B6351" t="s">
        <v>33</v>
      </c>
      <c r="C6351" s="37">
        <v>2206</v>
      </c>
      <c r="D6351" s="38">
        <v>2012</v>
      </c>
    </row>
    <row r="6352" spans="1:4" x14ac:dyDescent="0.25">
      <c r="A6352" t="s">
        <v>30</v>
      </c>
      <c r="B6352" t="s">
        <v>34</v>
      </c>
      <c r="C6352" s="37">
        <v>218</v>
      </c>
      <c r="D6352" s="38">
        <v>2012</v>
      </c>
    </row>
    <row r="6353" spans="1:4" x14ac:dyDescent="0.25">
      <c r="A6353" t="s">
        <v>30</v>
      </c>
      <c r="B6353" t="s">
        <v>35</v>
      </c>
      <c r="C6353" s="37">
        <v>113</v>
      </c>
      <c r="D6353" s="38">
        <v>2012</v>
      </c>
    </row>
    <row r="6354" spans="1:4" x14ac:dyDescent="0.25">
      <c r="A6354" t="s">
        <v>30</v>
      </c>
      <c r="B6354" t="s">
        <v>36</v>
      </c>
      <c r="C6354" s="37">
        <v>1354</v>
      </c>
      <c r="D6354" s="38">
        <v>2012</v>
      </c>
    </row>
    <row r="6355" spans="1:4" x14ac:dyDescent="0.25">
      <c r="A6355" t="s">
        <v>30</v>
      </c>
      <c r="B6355" t="s">
        <v>37</v>
      </c>
      <c r="C6355" s="37">
        <v>446</v>
      </c>
      <c r="D6355" s="38">
        <v>2012</v>
      </c>
    </row>
    <row r="6356" spans="1:4" x14ac:dyDescent="0.25">
      <c r="A6356" t="s">
        <v>30</v>
      </c>
      <c r="B6356" t="s">
        <v>38</v>
      </c>
      <c r="C6356" s="37">
        <v>1617</v>
      </c>
      <c r="D6356" s="38">
        <v>2012</v>
      </c>
    </row>
    <row r="6357" spans="1:4" x14ac:dyDescent="0.25">
      <c r="A6357" t="s">
        <v>30</v>
      </c>
      <c r="B6357" t="s">
        <v>39</v>
      </c>
      <c r="C6357" s="37">
        <v>1318</v>
      </c>
      <c r="D6357" s="38">
        <v>2012</v>
      </c>
    </row>
    <row r="6358" spans="1:4" x14ac:dyDescent="0.25">
      <c r="A6358" t="s">
        <v>30</v>
      </c>
      <c r="B6358" t="s">
        <v>40</v>
      </c>
      <c r="C6358" s="37">
        <v>5731</v>
      </c>
      <c r="D6358" s="38">
        <v>2012</v>
      </c>
    </row>
    <row r="6359" spans="1:4" x14ac:dyDescent="0.25">
      <c r="A6359" t="s">
        <v>30</v>
      </c>
      <c r="B6359" t="s">
        <v>41</v>
      </c>
      <c r="C6359" s="37">
        <v>3912</v>
      </c>
      <c r="D6359" s="38">
        <v>2012</v>
      </c>
    </row>
    <row r="6360" spans="1:4" x14ac:dyDescent="0.25">
      <c r="A6360" t="s">
        <v>30</v>
      </c>
      <c r="B6360" t="s">
        <v>42</v>
      </c>
      <c r="C6360" s="37">
        <v>265</v>
      </c>
      <c r="D6360" s="38">
        <v>2012</v>
      </c>
    </row>
    <row r="6361" spans="1:4" x14ac:dyDescent="0.25">
      <c r="A6361" t="s">
        <v>30</v>
      </c>
      <c r="B6361" t="s">
        <v>43</v>
      </c>
      <c r="C6361" s="37">
        <v>11318</v>
      </c>
      <c r="D6361" s="38">
        <v>2012</v>
      </c>
    </row>
    <row r="6362" spans="1:4" x14ac:dyDescent="0.25">
      <c r="A6362" t="s">
        <v>30</v>
      </c>
      <c r="B6362" t="s">
        <v>44</v>
      </c>
      <c r="C6362" s="37">
        <v>705</v>
      </c>
      <c r="D6362" s="38">
        <v>2012</v>
      </c>
    </row>
    <row r="6363" spans="1:4" x14ac:dyDescent="0.25">
      <c r="A6363" t="s">
        <v>30</v>
      </c>
      <c r="B6363" t="s">
        <v>45</v>
      </c>
      <c r="C6363" s="37">
        <v>811</v>
      </c>
      <c r="D6363" s="38">
        <v>2012</v>
      </c>
    </row>
    <row r="6364" spans="1:4" x14ac:dyDescent="0.25">
      <c r="A6364" t="s">
        <v>30</v>
      </c>
      <c r="B6364" t="s">
        <v>46</v>
      </c>
      <c r="C6364" s="37">
        <v>2739</v>
      </c>
      <c r="D6364" s="38">
        <v>2012</v>
      </c>
    </row>
    <row r="6365" spans="1:4" x14ac:dyDescent="0.25">
      <c r="A6365" t="s">
        <v>30</v>
      </c>
      <c r="B6365" t="s">
        <v>47</v>
      </c>
      <c r="C6365" s="37">
        <v>68</v>
      </c>
      <c r="D6365" s="38">
        <v>2012</v>
      </c>
    </row>
    <row r="6366" spans="1:4" x14ac:dyDescent="0.25">
      <c r="A6366" t="s">
        <v>30</v>
      </c>
      <c r="B6366" t="s">
        <v>48</v>
      </c>
      <c r="C6366" s="37">
        <v>1822</v>
      </c>
      <c r="D6366" s="38">
        <v>2012</v>
      </c>
    </row>
    <row r="6367" spans="1:4" x14ac:dyDescent="0.25">
      <c r="A6367" t="s">
        <v>30</v>
      </c>
      <c r="B6367" t="s">
        <v>49</v>
      </c>
      <c r="C6367" s="37">
        <v>66</v>
      </c>
      <c r="D6367" s="38">
        <v>2012</v>
      </c>
    </row>
    <row r="6368" spans="1:4" x14ac:dyDescent="0.25">
      <c r="A6368" t="s">
        <v>30</v>
      </c>
      <c r="B6368" t="s">
        <v>50</v>
      </c>
      <c r="C6368" s="37">
        <v>3259</v>
      </c>
      <c r="D6368" s="38">
        <v>2012</v>
      </c>
    </row>
    <row r="6369" spans="1:4" x14ac:dyDescent="0.25">
      <c r="A6369" t="s">
        <v>30</v>
      </c>
      <c r="B6369" t="s">
        <v>51</v>
      </c>
      <c r="C6369" s="37">
        <v>8638</v>
      </c>
      <c r="D6369" s="38">
        <v>2012</v>
      </c>
    </row>
    <row r="6370" spans="1:4" x14ac:dyDescent="0.25">
      <c r="A6370" t="s">
        <v>30</v>
      </c>
      <c r="B6370" t="s">
        <v>52</v>
      </c>
      <c r="C6370" s="37">
        <v>819</v>
      </c>
      <c r="D6370" s="38">
        <v>2012</v>
      </c>
    </row>
    <row r="6371" spans="1:4" x14ac:dyDescent="0.25">
      <c r="A6371" t="s">
        <v>30</v>
      </c>
      <c r="B6371" t="s">
        <v>53</v>
      </c>
      <c r="C6371" s="37">
        <v>60</v>
      </c>
      <c r="D6371" s="38">
        <v>2012</v>
      </c>
    </row>
    <row r="6372" spans="1:4" x14ac:dyDescent="0.25">
      <c r="A6372" t="s">
        <v>30</v>
      </c>
      <c r="B6372" t="s">
        <v>54</v>
      </c>
      <c r="C6372" s="37">
        <v>3057</v>
      </c>
      <c r="D6372" s="38">
        <v>2012</v>
      </c>
    </row>
    <row r="6373" spans="1:4" x14ac:dyDescent="0.25">
      <c r="A6373" t="s">
        <v>30</v>
      </c>
      <c r="B6373" t="s">
        <v>55</v>
      </c>
      <c r="C6373" s="37">
        <v>2146</v>
      </c>
      <c r="D6373" s="38">
        <v>2012</v>
      </c>
    </row>
    <row r="6374" spans="1:4" x14ac:dyDescent="0.25">
      <c r="A6374" t="s">
        <v>30</v>
      </c>
      <c r="B6374" t="s">
        <v>56</v>
      </c>
      <c r="C6374" s="37">
        <v>353</v>
      </c>
      <c r="D6374" s="38">
        <v>2012</v>
      </c>
    </row>
    <row r="6375" spans="1:4" x14ac:dyDescent="0.25">
      <c r="A6375" t="s">
        <v>30</v>
      </c>
      <c r="B6375" t="s">
        <v>57</v>
      </c>
      <c r="C6375" s="37">
        <v>4768</v>
      </c>
      <c r="D6375" s="38">
        <v>2012</v>
      </c>
    </row>
    <row r="6376" spans="1:4" x14ac:dyDescent="0.25">
      <c r="A6376" t="s">
        <v>30</v>
      </c>
      <c r="B6376" t="s">
        <v>58</v>
      </c>
      <c r="C6376" s="37">
        <v>1277</v>
      </c>
      <c r="D6376" s="38">
        <v>2012</v>
      </c>
    </row>
    <row r="6377" spans="1:4" x14ac:dyDescent="0.25">
      <c r="A6377" t="s">
        <v>31</v>
      </c>
      <c r="B6377" t="s">
        <v>8</v>
      </c>
      <c r="C6377" s="37">
        <v>1299</v>
      </c>
      <c r="D6377" s="38">
        <v>2012</v>
      </c>
    </row>
    <row r="6378" spans="1:4" x14ac:dyDescent="0.25">
      <c r="A6378" t="s">
        <v>31</v>
      </c>
      <c r="B6378" t="s">
        <v>9</v>
      </c>
      <c r="C6378" s="37">
        <v>523</v>
      </c>
      <c r="D6378" s="38">
        <v>2012</v>
      </c>
    </row>
    <row r="6379" spans="1:4" x14ac:dyDescent="0.25">
      <c r="A6379" t="s">
        <v>31</v>
      </c>
      <c r="B6379" t="s">
        <v>10</v>
      </c>
      <c r="C6379" s="37">
        <v>3065</v>
      </c>
      <c r="D6379" s="38">
        <v>2012</v>
      </c>
    </row>
    <row r="6380" spans="1:4" x14ac:dyDescent="0.25">
      <c r="A6380" t="s">
        <v>31</v>
      </c>
      <c r="B6380" t="s">
        <v>11</v>
      </c>
      <c r="C6380" s="37">
        <v>375</v>
      </c>
      <c r="D6380" s="38">
        <v>2012</v>
      </c>
    </row>
    <row r="6381" spans="1:4" x14ac:dyDescent="0.25">
      <c r="A6381" t="s">
        <v>31</v>
      </c>
      <c r="B6381" t="s">
        <v>12</v>
      </c>
      <c r="C6381" s="37">
        <v>8086</v>
      </c>
      <c r="D6381" s="38">
        <v>2012</v>
      </c>
    </row>
    <row r="6382" spans="1:4" x14ac:dyDescent="0.25">
      <c r="A6382" t="s">
        <v>31</v>
      </c>
      <c r="B6382" t="s">
        <v>13</v>
      </c>
      <c r="C6382" s="37">
        <v>3565</v>
      </c>
      <c r="D6382" s="38">
        <v>2012</v>
      </c>
    </row>
    <row r="6383" spans="1:4" x14ac:dyDescent="0.25">
      <c r="A6383" t="s">
        <v>31</v>
      </c>
      <c r="B6383" t="s">
        <v>14</v>
      </c>
      <c r="C6383" s="37">
        <v>696</v>
      </c>
      <c r="D6383" s="38">
        <v>2012</v>
      </c>
    </row>
    <row r="6384" spans="1:4" x14ac:dyDescent="0.25">
      <c r="A6384" t="s">
        <v>31</v>
      </c>
      <c r="B6384" t="s">
        <v>15</v>
      </c>
      <c r="C6384" s="37">
        <v>0</v>
      </c>
      <c r="D6384" s="38">
        <v>2012</v>
      </c>
    </row>
    <row r="6385" spans="1:4" x14ac:dyDescent="0.25">
      <c r="A6385" t="s">
        <v>31</v>
      </c>
      <c r="B6385" t="s">
        <v>16</v>
      </c>
      <c r="C6385" s="37">
        <v>310</v>
      </c>
      <c r="D6385" s="38">
        <v>2012</v>
      </c>
    </row>
    <row r="6386" spans="1:4" x14ac:dyDescent="0.25">
      <c r="A6386" t="s">
        <v>31</v>
      </c>
      <c r="B6386" t="s">
        <v>17</v>
      </c>
      <c r="C6386" s="37">
        <v>2372</v>
      </c>
      <c r="D6386" s="38">
        <v>2012</v>
      </c>
    </row>
    <row r="6387" spans="1:4" x14ac:dyDescent="0.25">
      <c r="A6387" t="s">
        <v>31</v>
      </c>
      <c r="B6387" t="s">
        <v>18</v>
      </c>
      <c r="C6387" s="37">
        <v>2235</v>
      </c>
      <c r="D6387" s="38">
        <v>2012</v>
      </c>
    </row>
    <row r="6388" spans="1:4" x14ac:dyDescent="0.25">
      <c r="A6388" t="s">
        <v>31</v>
      </c>
      <c r="B6388" t="s">
        <v>19</v>
      </c>
      <c r="C6388" s="37">
        <v>1277</v>
      </c>
      <c r="D6388" s="38">
        <v>2012</v>
      </c>
    </row>
    <row r="6389" spans="1:4" x14ac:dyDescent="0.25">
      <c r="A6389" t="s">
        <v>31</v>
      </c>
      <c r="B6389" t="s">
        <v>20</v>
      </c>
      <c r="C6389" s="37">
        <v>575</v>
      </c>
      <c r="D6389" s="38">
        <v>2012</v>
      </c>
    </row>
    <row r="6390" spans="1:4" x14ac:dyDescent="0.25">
      <c r="A6390" t="s">
        <v>31</v>
      </c>
      <c r="B6390" t="s">
        <v>21</v>
      </c>
      <c r="C6390" s="37">
        <v>5896</v>
      </c>
      <c r="D6390" s="38">
        <v>2012</v>
      </c>
    </row>
    <row r="6391" spans="1:4" x14ac:dyDescent="0.25">
      <c r="A6391" t="s">
        <v>31</v>
      </c>
      <c r="B6391" t="s">
        <v>22</v>
      </c>
      <c r="C6391" s="37">
        <v>2026</v>
      </c>
      <c r="D6391" s="38">
        <v>2012</v>
      </c>
    </row>
    <row r="6392" spans="1:4" x14ac:dyDescent="0.25">
      <c r="A6392" t="s">
        <v>31</v>
      </c>
      <c r="B6392" t="s">
        <v>23</v>
      </c>
      <c r="C6392" s="37">
        <v>7220</v>
      </c>
      <c r="D6392" s="38">
        <v>2012</v>
      </c>
    </row>
    <row r="6393" spans="1:4" x14ac:dyDescent="0.25">
      <c r="A6393" t="s">
        <v>31</v>
      </c>
      <c r="B6393" t="s">
        <v>24</v>
      </c>
      <c r="C6393" s="37">
        <v>924</v>
      </c>
      <c r="D6393" s="38">
        <v>2012</v>
      </c>
    </row>
    <row r="6394" spans="1:4" x14ac:dyDescent="0.25">
      <c r="A6394" t="s">
        <v>31</v>
      </c>
      <c r="B6394" t="s">
        <v>25</v>
      </c>
      <c r="C6394" s="37">
        <v>57</v>
      </c>
      <c r="D6394" s="38">
        <v>2012</v>
      </c>
    </row>
    <row r="6395" spans="1:4" x14ac:dyDescent="0.25">
      <c r="A6395" t="s">
        <v>31</v>
      </c>
      <c r="B6395" t="s">
        <v>26</v>
      </c>
      <c r="C6395" s="37">
        <v>791</v>
      </c>
      <c r="D6395" s="38">
        <v>2012</v>
      </c>
    </row>
    <row r="6396" spans="1:4" x14ac:dyDescent="0.25">
      <c r="A6396" t="s">
        <v>31</v>
      </c>
      <c r="B6396" t="s">
        <v>27</v>
      </c>
      <c r="C6396" s="37">
        <v>187</v>
      </c>
      <c r="D6396" s="38">
        <v>2012</v>
      </c>
    </row>
    <row r="6397" spans="1:4" x14ac:dyDescent="0.25">
      <c r="A6397" t="s">
        <v>31</v>
      </c>
      <c r="B6397" t="s">
        <v>28</v>
      </c>
      <c r="C6397" s="37">
        <v>1841</v>
      </c>
      <c r="D6397" s="38">
        <v>2012</v>
      </c>
    </row>
    <row r="6398" spans="1:4" x14ac:dyDescent="0.25">
      <c r="A6398" t="s">
        <v>31</v>
      </c>
      <c r="B6398" t="s">
        <v>29</v>
      </c>
      <c r="C6398" s="37">
        <v>814</v>
      </c>
      <c r="D6398" s="38">
        <v>2012</v>
      </c>
    </row>
    <row r="6399" spans="1:4" x14ac:dyDescent="0.25">
      <c r="A6399" t="s">
        <v>31</v>
      </c>
      <c r="B6399" t="s">
        <v>30</v>
      </c>
      <c r="C6399" s="37">
        <v>2212</v>
      </c>
      <c r="D6399" s="38">
        <v>2012</v>
      </c>
    </row>
    <row r="6400" spans="1:4" x14ac:dyDescent="0.25">
      <c r="A6400" t="s">
        <v>31</v>
      </c>
      <c r="B6400" t="s">
        <v>31</v>
      </c>
      <c r="C6400" s="37" t="s">
        <v>60</v>
      </c>
      <c r="D6400" s="38">
        <v>2012</v>
      </c>
    </row>
    <row r="6401" spans="1:4" x14ac:dyDescent="0.25">
      <c r="A6401" t="s">
        <v>31</v>
      </c>
      <c r="B6401" t="s">
        <v>32</v>
      </c>
      <c r="C6401" s="37">
        <v>202</v>
      </c>
      <c r="D6401" s="38">
        <v>2012</v>
      </c>
    </row>
    <row r="6402" spans="1:4" x14ac:dyDescent="0.25">
      <c r="A6402" t="s">
        <v>31</v>
      </c>
      <c r="B6402" t="s">
        <v>33</v>
      </c>
      <c r="C6402" s="37">
        <v>1709</v>
      </c>
      <c r="D6402" s="38">
        <v>2012</v>
      </c>
    </row>
    <row r="6403" spans="1:4" x14ac:dyDescent="0.25">
      <c r="A6403" t="s">
        <v>31</v>
      </c>
      <c r="B6403" t="s">
        <v>34</v>
      </c>
      <c r="C6403" s="37">
        <v>1257</v>
      </c>
      <c r="D6403" s="38">
        <v>2012</v>
      </c>
    </row>
    <row r="6404" spans="1:4" x14ac:dyDescent="0.25">
      <c r="A6404" t="s">
        <v>31</v>
      </c>
      <c r="B6404" t="s">
        <v>35</v>
      </c>
      <c r="C6404" s="37">
        <v>992</v>
      </c>
      <c r="D6404" s="38">
        <v>2012</v>
      </c>
    </row>
    <row r="6405" spans="1:4" x14ac:dyDescent="0.25">
      <c r="A6405" t="s">
        <v>31</v>
      </c>
      <c r="B6405" t="s">
        <v>36</v>
      </c>
      <c r="C6405" s="37">
        <v>932</v>
      </c>
      <c r="D6405" s="38">
        <v>2012</v>
      </c>
    </row>
    <row r="6406" spans="1:4" x14ac:dyDescent="0.25">
      <c r="A6406" t="s">
        <v>31</v>
      </c>
      <c r="B6406" t="s">
        <v>37</v>
      </c>
      <c r="C6406" s="37">
        <v>0</v>
      </c>
      <c r="D6406" s="38">
        <v>2012</v>
      </c>
    </row>
    <row r="6407" spans="1:4" x14ac:dyDescent="0.25">
      <c r="A6407" t="s">
        <v>31</v>
      </c>
      <c r="B6407" t="s">
        <v>38</v>
      </c>
      <c r="C6407" s="37">
        <v>1038</v>
      </c>
      <c r="D6407" s="38">
        <v>2012</v>
      </c>
    </row>
    <row r="6408" spans="1:4" x14ac:dyDescent="0.25">
      <c r="A6408" t="s">
        <v>31</v>
      </c>
      <c r="B6408" t="s">
        <v>39</v>
      </c>
      <c r="C6408" s="37">
        <v>322</v>
      </c>
      <c r="D6408" s="38">
        <v>2012</v>
      </c>
    </row>
    <row r="6409" spans="1:4" x14ac:dyDescent="0.25">
      <c r="A6409" t="s">
        <v>31</v>
      </c>
      <c r="B6409" t="s">
        <v>40</v>
      </c>
      <c r="C6409" s="37">
        <v>1849</v>
      </c>
      <c r="D6409" s="38">
        <v>2012</v>
      </c>
    </row>
    <row r="6410" spans="1:4" x14ac:dyDescent="0.25">
      <c r="A6410" t="s">
        <v>31</v>
      </c>
      <c r="B6410" t="s">
        <v>41</v>
      </c>
      <c r="C6410" s="37">
        <v>1745</v>
      </c>
      <c r="D6410" s="38">
        <v>2012</v>
      </c>
    </row>
    <row r="6411" spans="1:4" x14ac:dyDescent="0.25">
      <c r="A6411" t="s">
        <v>31</v>
      </c>
      <c r="B6411" t="s">
        <v>42</v>
      </c>
      <c r="C6411" s="37">
        <v>6672</v>
      </c>
      <c r="D6411" s="38">
        <v>2012</v>
      </c>
    </row>
    <row r="6412" spans="1:4" x14ac:dyDescent="0.25">
      <c r="A6412" t="s">
        <v>31</v>
      </c>
      <c r="B6412" t="s">
        <v>43</v>
      </c>
      <c r="C6412" s="37">
        <v>2635</v>
      </c>
      <c r="D6412" s="38">
        <v>2012</v>
      </c>
    </row>
    <row r="6413" spans="1:4" x14ac:dyDescent="0.25">
      <c r="A6413" t="s">
        <v>31</v>
      </c>
      <c r="B6413" t="s">
        <v>44</v>
      </c>
      <c r="C6413" s="37">
        <v>1212</v>
      </c>
      <c r="D6413" s="38">
        <v>2012</v>
      </c>
    </row>
    <row r="6414" spans="1:4" x14ac:dyDescent="0.25">
      <c r="A6414" t="s">
        <v>31</v>
      </c>
      <c r="B6414" t="s">
        <v>45</v>
      </c>
      <c r="C6414" s="37">
        <v>781</v>
      </c>
      <c r="D6414" s="38">
        <v>2012</v>
      </c>
    </row>
    <row r="6415" spans="1:4" x14ac:dyDescent="0.25">
      <c r="A6415" t="s">
        <v>31</v>
      </c>
      <c r="B6415" t="s">
        <v>46</v>
      </c>
      <c r="C6415" s="37">
        <v>1106</v>
      </c>
      <c r="D6415" s="38">
        <v>2012</v>
      </c>
    </row>
    <row r="6416" spans="1:4" x14ac:dyDescent="0.25">
      <c r="A6416" t="s">
        <v>31</v>
      </c>
      <c r="B6416" t="s">
        <v>47</v>
      </c>
      <c r="C6416" s="37">
        <v>299</v>
      </c>
      <c r="D6416" s="38">
        <v>2012</v>
      </c>
    </row>
    <row r="6417" spans="1:4" x14ac:dyDescent="0.25">
      <c r="A6417" t="s">
        <v>31</v>
      </c>
      <c r="B6417" t="s">
        <v>48</v>
      </c>
      <c r="C6417" s="37">
        <v>1705</v>
      </c>
      <c r="D6417" s="38">
        <v>2012</v>
      </c>
    </row>
    <row r="6418" spans="1:4" x14ac:dyDescent="0.25">
      <c r="A6418" t="s">
        <v>31</v>
      </c>
      <c r="B6418" t="s">
        <v>49</v>
      </c>
      <c r="C6418" s="37">
        <v>3442</v>
      </c>
      <c r="D6418" s="38">
        <v>2012</v>
      </c>
    </row>
    <row r="6419" spans="1:4" x14ac:dyDescent="0.25">
      <c r="A6419" t="s">
        <v>31</v>
      </c>
      <c r="B6419" t="s">
        <v>50</v>
      </c>
      <c r="C6419" s="37">
        <v>1738</v>
      </c>
      <c r="D6419" s="38">
        <v>2012</v>
      </c>
    </row>
    <row r="6420" spans="1:4" x14ac:dyDescent="0.25">
      <c r="A6420" t="s">
        <v>31</v>
      </c>
      <c r="B6420" t="s">
        <v>51</v>
      </c>
      <c r="C6420" s="37">
        <v>4001</v>
      </c>
      <c r="D6420" s="38">
        <v>2012</v>
      </c>
    </row>
    <row r="6421" spans="1:4" x14ac:dyDescent="0.25">
      <c r="A6421" t="s">
        <v>31</v>
      </c>
      <c r="B6421" t="s">
        <v>52</v>
      </c>
      <c r="C6421" s="37">
        <v>429</v>
      </c>
      <c r="D6421" s="38">
        <v>2012</v>
      </c>
    </row>
    <row r="6422" spans="1:4" x14ac:dyDescent="0.25">
      <c r="A6422" t="s">
        <v>31</v>
      </c>
      <c r="B6422" t="s">
        <v>53</v>
      </c>
      <c r="C6422" s="37">
        <v>77</v>
      </c>
      <c r="D6422" s="38">
        <v>2012</v>
      </c>
    </row>
    <row r="6423" spans="1:4" x14ac:dyDescent="0.25">
      <c r="A6423" t="s">
        <v>31</v>
      </c>
      <c r="B6423" t="s">
        <v>54</v>
      </c>
      <c r="C6423" s="37">
        <v>1037</v>
      </c>
      <c r="D6423" s="38">
        <v>2012</v>
      </c>
    </row>
    <row r="6424" spans="1:4" x14ac:dyDescent="0.25">
      <c r="A6424" t="s">
        <v>31</v>
      </c>
      <c r="B6424" t="s">
        <v>55</v>
      </c>
      <c r="C6424" s="37">
        <v>1685</v>
      </c>
      <c r="D6424" s="38">
        <v>2012</v>
      </c>
    </row>
    <row r="6425" spans="1:4" x14ac:dyDescent="0.25">
      <c r="A6425" t="s">
        <v>31</v>
      </c>
      <c r="B6425" t="s">
        <v>56</v>
      </c>
      <c r="C6425" s="37">
        <v>0</v>
      </c>
      <c r="D6425" s="38">
        <v>2012</v>
      </c>
    </row>
    <row r="6426" spans="1:4" x14ac:dyDescent="0.25">
      <c r="A6426" t="s">
        <v>31</v>
      </c>
      <c r="B6426" t="s">
        <v>57</v>
      </c>
      <c r="C6426" s="37">
        <v>17618</v>
      </c>
      <c r="D6426" s="38">
        <v>2012</v>
      </c>
    </row>
    <row r="6427" spans="1:4" x14ac:dyDescent="0.25">
      <c r="A6427" t="s">
        <v>31</v>
      </c>
      <c r="B6427" t="s">
        <v>58</v>
      </c>
      <c r="C6427" s="37">
        <v>213</v>
      </c>
      <c r="D6427" s="38">
        <v>2012</v>
      </c>
    </row>
    <row r="6428" spans="1:4" x14ac:dyDescent="0.25">
      <c r="A6428" t="s">
        <v>32</v>
      </c>
      <c r="B6428" t="s">
        <v>8</v>
      </c>
      <c r="C6428" s="37">
        <v>5141</v>
      </c>
      <c r="D6428" s="38">
        <v>2012</v>
      </c>
    </row>
    <row r="6429" spans="1:4" x14ac:dyDescent="0.25">
      <c r="A6429" t="s">
        <v>32</v>
      </c>
      <c r="B6429" t="s">
        <v>9</v>
      </c>
      <c r="C6429" s="37">
        <v>0</v>
      </c>
      <c r="D6429" s="38">
        <v>2012</v>
      </c>
    </row>
    <row r="6430" spans="1:4" x14ac:dyDescent="0.25">
      <c r="A6430" t="s">
        <v>32</v>
      </c>
      <c r="B6430" t="s">
        <v>10</v>
      </c>
      <c r="C6430" s="37">
        <v>710</v>
      </c>
      <c r="D6430" s="38">
        <v>2012</v>
      </c>
    </row>
    <row r="6431" spans="1:4" x14ac:dyDescent="0.25">
      <c r="A6431" t="s">
        <v>32</v>
      </c>
      <c r="B6431" t="s">
        <v>11</v>
      </c>
      <c r="C6431" s="37">
        <v>2680</v>
      </c>
      <c r="D6431" s="38">
        <v>2012</v>
      </c>
    </row>
    <row r="6432" spans="1:4" x14ac:dyDescent="0.25">
      <c r="A6432" t="s">
        <v>32</v>
      </c>
      <c r="B6432" t="s">
        <v>12</v>
      </c>
      <c r="C6432" s="37">
        <v>4371</v>
      </c>
      <c r="D6432" s="38">
        <v>2012</v>
      </c>
    </row>
    <row r="6433" spans="1:4" x14ac:dyDescent="0.25">
      <c r="A6433" t="s">
        <v>32</v>
      </c>
      <c r="B6433" t="s">
        <v>13</v>
      </c>
      <c r="C6433" s="37">
        <v>799</v>
      </c>
      <c r="D6433" s="38">
        <v>2012</v>
      </c>
    </row>
    <row r="6434" spans="1:4" x14ac:dyDescent="0.25">
      <c r="A6434" t="s">
        <v>32</v>
      </c>
      <c r="B6434" t="s">
        <v>14</v>
      </c>
      <c r="C6434" s="37">
        <v>106</v>
      </c>
      <c r="D6434" s="38">
        <v>2012</v>
      </c>
    </row>
    <row r="6435" spans="1:4" x14ac:dyDescent="0.25">
      <c r="A6435" t="s">
        <v>32</v>
      </c>
      <c r="B6435" t="s">
        <v>15</v>
      </c>
      <c r="C6435" s="37">
        <v>0</v>
      </c>
      <c r="D6435" s="38">
        <v>2012</v>
      </c>
    </row>
    <row r="6436" spans="1:4" x14ac:dyDescent="0.25">
      <c r="A6436" t="s">
        <v>32</v>
      </c>
      <c r="B6436" t="s">
        <v>16</v>
      </c>
      <c r="C6436" s="37">
        <v>97</v>
      </c>
      <c r="D6436" s="38">
        <v>2012</v>
      </c>
    </row>
    <row r="6437" spans="1:4" x14ac:dyDescent="0.25">
      <c r="A6437" t="s">
        <v>32</v>
      </c>
      <c r="B6437" t="s">
        <v>17</v>
      </c>
      <c r="C6437" s="37">
        <v>4676</v>
      </c>
      <c r="D6437" s="38">
        <v>2012</v>
      </c>
    </row>
    <row r="6438" spans="1:4" x14ac:dyDescent="0.25">
      <c r="A6438" t="s">
        <v>32</v>
      </c>
      <c r="B6438" t="s">
        <v>18</v>
      </c>
      <c r="C6438" s="37">
        <v>2669</v>
      </c>
      <c r="D6438" s="38">
        <v>2012</v>
      </c>
    </row>
    <row r="6439" spans="1:4" x14ac:dyDescent="0.25">
      <c r="A6439" t="s">
        <v>32</v>
      </c>
      <c r="B6439" t="s">
        <v>19</v>
      </c>
      <c r="C6439" s="37">
        <v>184</v>
      </c>
      <c r="D6439" s="38">
        <v>2012</v>
      </c>
    </row>
    <row r="6440" spans="1:4" x14ac:dyDescent="0.25">
      <c r="A6440" t="s">
        <v>32</v>
      </c>
      <c r="B6440" t="s">
        <v>20</v>
      </c>
      <c r="C6440" s="37">
        <v>586</v>
      </c>
      <c r="D6440" s="38">
        <v>2012</v>
      </c>
    </row>
    <row r="6441" spans="1:4" x14ac:dyDescent="0.25">
      <c r="A6441" t="s">
        <v>32</v>
      </c>
      <c r="B6441" t="s">
        <v>21</v>
      </c>
      <c r="C6441" s="37">
        <v>2703</v>
      </c>
      <c r="D6441" s="38">
        <v>2012</v>
      </c>
    </row>
    <row r="6442" spans="1:4" x14ac:dyDescent="0.25">
      <c r="A6442" t="s">
        <v>32</v>
      </c>
      <c r="B6442" t="s">
        <v>22</v>
      </c>
      <c r="C6442" s="37">
        <v>1200</v>
      </c>
      <c r="D6442" s="38">
        <v>2012</v>
      </c>
    </row>
    <row r="6443" spans="1:4" x14ac:dyDescent="0.25">
      <c r="A6443" t="s">
        <v>32</v>
      </c>
      <c r="B6443" t="s">
        <v>23</v>
      </c>
      <c r="C6443" s="37">
        <v>160</v>
      </c>
      <c r="D6443" s="38">
        <v>2012</v>
      </c>
    </row>
    <row r="6444" spans="1:4" x14ac:dyDescent="0.25">
      <c r="A6444" t="s">
        <v>32</v>
      </c>
      <c r="B6444" t="s">
        <v>24</v>
      </c>
      <c r="C6444" s="37">
        <v>400</v>
      </c>
      <c r="D6444" s="38">
        <v>2012</v>
      </c>
    </row>
    <row r="6445" spans="1:4" x14ac:dyDescent="0.25">
      <c r="A6445" t="s">
        <v>32</v>
      </c>
      <c r="B6445" t="s">
        <v>25</v>
      </c>
      <c r="C6445" s="37">
        <v>446</v>
      </c>
      <c r="D6445" s="38">
        <v>2012</v>
      </c>
    </row>
    <row r="6446" spans="1:4" x14ac:dyDescent="0.25">
      <c r="A6446" t="s">
        <v>32</v>
      </c>
      <c r="B6446" t="s">
        <v>26</v>
      </c>
      <c r="C6446" s="37">
        <v>8588</v>
      </c>
      <c r="D6446" s="38">
        <v>2012</v>
      </c>
    </row>
    <row r="6447" spans="1:4" x14ac:dyDescent="0.25">
      <c r="A6447" t="s">
        <v>32</v>
      </c>
      <c r="B6447" t="s">
        <v>27</v>
      </c>
      <c r="C6447" s="37">
        <v>163</v>
      </c>
      <c r="D6447" s="38">
        <v>2012</v>
      </c>
    </row>
    <row r="6448" spans="1:4" x14ac:dyDescent="0.25">
      <c r="A6448" t="s">
        <v>32</v>
      </c>
      <c r="B6448" t="s">
        <v>28</v>
      </c>
      <c r="C6448" s="37">
        <v>379</v>
      </c>
      <c r="D6448" s="38">
        <v>2012</v>
      </c>
    </row>
    <row r="6449" spans="1:4" x14ac:dyDescent="0.25">
      <c r="A6449" t="s">
        <v>32</v>
      </c>
      <c r="B6449" t="s">
        <v>29</v>
      </c>
      <c r="C6449" s="37">
        <v>67</v>
      </c>
      <c r="D6449" s="38">
        <v>2012</v>
      </c>
    </row>
    <row r="6450" spans="1:4" x14ac:dyDescent="0.25">
      <c r="A6450" t="s">
        <v>32</v>
      </c>
      <c r="B6450" t="s">
        <v>30</v>
      </c>
      <c r="C6450" s="37">
        <v>1768</v>
      </c>
      <c r="D6450" s="38">
        <v>2012</v>
      </c>
    </row>
    <row r="6451" spans="1:4" x14ac:dyDescent="0.25">
      <c r="A6451" t="s">
        <v>32</v>
      </c>
      <c r="B6451" t="s">
        <v>31</v>
      </c>
      <c r="C6451" s="37">
        <v>568</v>
      </c>
      <c r="D6451" s="38">
        <v>2012</v>
      </c>
    </row>
    <row r="6452" spans="1:4" x14ac:dyDescent="0.25">
      <c r="A6452" t="s">
        <v>32</v>
      </c>
      <c r="B6452" t="s">
        <v>32</v>
      </c>
      <c r="C6452" s="37" t="s">
        <v>60</v>
      </c>
      <c r="D6452" s="38">
        <v>2012</v>
      </c>
    </row>
    <row r="6453" spans="1:4" x14ac:dyDescent="0.25">
      <c r="A6453" t="s">
        <v>32</v>
      </c>
      <c r="B6453" t="s">
        <v>33</v>
      </c>
      <c r="C6453" s="37">
        <v>2634</v>
      </c>
      <c r="D6453" s="38">
        <v>2012</v>
      </c>
    </row>
    <row r="6454" spans="1:4" x14ac:dyDescent="0.25">
      <c r="A6454" t="s">
        <v>32</v>
      </c>
      <c r="B6454" t="s">
        <v>34</v>
      </c>
      <c r="C6454" s="37">
        <v>166</v>
      </c>
      <c r="D6454" s="38">
        <v>2012</v>
      </c>
    </row>
    <row r="6455" spans="1:4" x14ac:dyDescent="0.25">
      <c r="A6455" t="s">
        <v>32</v>
      </c>
      <c r="B6455" t="s">
        <v>35</v>
      </c>
      <c r="C6455" s="37">
        <v>138</v>
      </c>
      <c r="D6455" s="38">
        <v>2012</v>
      </c>
    </row>
    <row r="6456" spans="1:4" x14ac:dyDescent="0.25">
      <c r="A6456" t="s">
        <v>32</v>
      </c>
      <c r="B6456" t="s">
        <v>36</v>
      </c>
      <c r="C6456" s="37">
        <v>526</v>
      </c>
      <c r="D6456" s="38">
        <v>2012</v>
      </c>
    </row>
    <row r="6457" spans="1:4" x14ac:dyDescent="0.25">
      <c r="A6457" t="s">
        <v>32</v>
      </c>
      <c r="B6457" t="s">
        <v>37</v>
      </c>
      <c r="C6457" s="37">
        <v>60</v>
      </c>
      <c r="D6457" s="38">
        <v>2012</v>
      </c>
    </row>
    <row r="6458" spans="1:4" x14ac:dyDescent="0.25">
      <c r="A6458" t="s">
        <v>32</v>
      </c>
      <c r="B6458" t="s">
        <v>38</v>
      </c>
      <c r="C6458" s="37">
        <v>2127</v>
      </c>
      <c r="D6458" s="38">
        <v>2012</v>
      </c>
    </row>
    <row r="6459" spans="1:4" x14ac:dyDescent="0.25">
      <c r="A6459" t="s">
        <v>32</v>
      </c>
      <c r="B6459" t="s">
        <v>39</v>
      </c>
      <c r="C6459" s="37">
        <v>86</v>
      </c>
      <c r="D6459" s="38">
        <v>2012</v>
      </c>
    </row>
    <row r="6460" spans="1:4" x14ac:dyDescent="0.25">
      <c r="A6460" t="s">
        <v>32</v>
      </c>
      <c r="B6460" t="s">
        <v>40</v>
      </c>
      <c r="C6460" s="37">
        <v>1492</v>
      </c>
      <c r="D6460" s="38">
        <v>2012</v>
      </c>
    </row>
    <row r="6461" spans="1:4" x14ac:dyDescent="0.25">
      <c r="A6461" t="s">
        <v>32</v>
      </c>
      <c r="B6461" t="s">
        <v>41</v>
      </c>
      <c r="C6461" s="37">
        <v>1709</v>
      </c>
      <c r="D6461" s="38">
        <v>2012</v>
      </c>
    </row>
    <row r="6462" spans="1:4" x14ac:dyDescent="0.25">
      <c r="A6462" t="s">
        <v>32</v>
      </c>
      <c r="B6462" t="s">
        <v>42</v>
      </c>
      <c r="C6462" s="37">
        <v>98</v>
      </c>
      <c r="D6462" s="38">
        <v>2012</v>
      </c>
    </row>
    <row r="6463" spans="1:4" x14ac:dyDescent="0.25">
      <c r="A6463" t="s">
        <v>32</v>
      </c>
      <c r="B6463" t="s">
        <v>43</v>
      </c>
      <c r="C6463" s="37">
        <v>896</v>
      </c>
      <c r="D6463" s="38">
        <v>2012</v>
      </c>
    </row>
    <row r="6464" spans="1:4" x14ac:dyDescent="0.25">
      <c r="A6464" t="s">
        <v>32</v>
      </c>
      <c r="B6464" t="s">
        <v>44</v>
      </c>
      <c r="C6464" s="37">
        <v>562</v>
      </c>
      <c r="D6464" s="38">
        <v>2012</v>
      </c>
    </row>
    <row r="6465" spans="1:4" x14ac:dyDescent="0.25">
      <c r="A6465" t="s">
        <v>32</v>
      </c>
      <c r="B6465" t="s">
        <v>45</v>
      </c>
      <c r="C6465" s="37">
        <v>465</v>
      </c>
      <c r="D6465" s="38">
        <v>2012</v>
      </c>
    </row>
    <row r="6466" spans="1:4" x14ac:dyDescent="0.25">
      <c r="A6466" t="s">
        <v>32</v>
      </c>
      <c r="B6466" t="s">
        <v>46</v>
      </c>
      <c r="C6466" s="37">
        <v>613</v>
      </c>
      <c r="D6466" s="38">
        <v>2012</v>
      </c>
    </row>
    <row r="6467" spans="1:4" x14ac:dyDescent="0.25">
      <c r="A6467" t="s">
        <v>32</v>
      </c>
      <c r="B6467" t="s">
        <v>47</v>
      </c>
      <c r="C6467" s="37">
        <v>185</v>
      </c>
      <c r="D6467" s="38">
        <v>2012</v>
      </c>
    </row>
    <row r="6468" spans="1:4" x14ac:dyDescent="0.25">
      <c r="A6468" t="s">
        <v>32</v>
      </c>
      <c r="B6468" t="s">
        <v>48</v>
      </c>
      <c r="C6468" s="37">
        <v>596</v>
      </c>
      <c r="D6468" s="38">
        <v>2012</v>
      </c>
    </row>
    <row r="6469" spans="1:4" x14ac:dyDescent="0.25">
      <c r="A6469" t="s">
        <v>32</v>
      </c>
      <c r="B6469" t="s">
        <v>49</v>
      </c>
      <c r="C6469" s="37">
        <v>79</v>
      </c>
      <c r="D6469" s="38">
        <v>2012</v>
      </c>
    </row>
    <row r="6470" spans="1:4" x14ac:dyDescent="0.25">
      <c r="A6470" t="s">
        <v>32</v>
      </c>
      <c r="B6470" t="s">
        <v>50</v>
      </c>
      <c r="C6470" s="37">
        <v>11643</v>
      </c>
      <c r="D6470" s="38">
        <v>2012</v>
      </c>
    </row>
    <row r="6471" spans="1:4" x14ac:dyDescent="0.25">
      <c r="A6471" t="s">
        <v>32</v>
      </c>
      <c r="B6471" t="s">
        <v>51</v>
      </c>
      <c r="C6471" s="37">
        <v>7230</v>
      </c>
      <c r="D6471" s="38">
        <v>2012</v>
      </c>
    </row>
    <row r="6472" spans="1:4" x14ac:dyDescent="0.25">
      <c r="A6472" t="s">
        <v>32</v>
      </c>
      <c r="B6472" t="s">
        <v>52</v>
      </c>
      <c r="C6472" s="37">
        <v>454</v>
      </c>
      <c r="D6472" s="38">
        <v>2012</v>
      </c>
    </row>
    <row r="6473" spans="1:4" x14ac:dyDescent="0.25">
      <c r="A6473" t="s">
        <v>32</v>
      </c>
      <c r="B6473" t="s">
        <v>53</v>
      </c>
      <c r="C6473" s="37">
        <v>0</v>
      </c>
      <c r="D6473" s="38">
        <v>2012</v>
      </c>
    </row>
    <row r="6474" spans="1:4" x14ac:dyDescent="0.25">
      <c r="A6474" t="s">
        <v>32</v>
      </c>
      <c r="B6474" t="s">
        <v>54</v>
      </c>
      <c r="C6474" s="37">
        <v>1929</v>
      </c>
      <c r="D6474" s="38">
        <v>2012</v>
      </c>
    </row>
    <row r="6475" spans="1:4" x14ac:dyDescent="0.25">
      <c r="A6475" t="s">
        <v>32</v>
      </c>
      <c r="B6475" t="s">
        <v>55</v>
      </c>
      <c r="C6475" s="37">
        <v>433</v>
      </c>
      <c r="D6475" s="38">
        <v>2012</v>
      </c>
    </row>
    <row r="6476" spans="1:4" x14ac:dyDescent="0.25">
      <c r="A6476" t="s">
        <v>32</v>
      </c>
      <c r="B6476" t="s">
        <v>56</v>
      </c>
      <c r="C6476" s="37">
        <v>0</v>
      </c>
      <c r="D6476" s="38">
        <v>2012</v>
      </c>
    </row>
    <row r="6477" spans="1:4" x14ac:dyDescent="0.25">
      <c r="A6477" t="s">
        <v>32</v>
      </c>
      <c r="B6477" t="s">
        <v>57</v>
      </c>
      <c r="C6477" s="37">
        <v>611</v>
      </c>
      <c r="D6477" s="38">
        <v>2012</v>
      </c>
    </row>
    <row r="6478" spans="1:4" x14ac:dyDescent="0.25">
      <c r="A6478" t="s">
        <v>32</v>
      </c>
      <c r="B6478" t="s">
        <v>58</v>
      </c>
      <c r="C6478" s="37">
        <v>307</v>
      </c>
      <c r="D6478" s="38">
        <v>2012</v>
      </c>
    </row>
    <row r="6479" spans="1:4" x14ac:dyDescent="0.25">
      <c r="A6479" t="s">
        <v>33</v>
      </c>
      <c r="B6479" t="s">
        <v>8</v>
      </c>
      <c r="C6479" s="37">
        <v>1333</v>
      </c>
      <c r="D6479" s="38">
        <v>2012</v>
      </c>
    </row>
    <row r="6480" spans="1:4" x14ac:dyDescent="0.25">
      <c r="A6480" t="s">
        <v>33</v>
      </c>
      <c r="B6480" t="s">
        <v>9</v>
      </c>
      <c r="C6480" s="37">
        <v>2186</v>
      </c>
      <c r="D6480" s="38">
        <v>2012</v>
      </c>
    </row>
    <row r="6481" spans="1:4" x14ac:dyDescent="0.25">
      <c r="A6481" t="s">
        <v>33</v>
      </c>
      <c r="B6481" t="s">
        <v>10</v>
      </c>
      <c r="C6481" s="37">
        <v>2297</v>
      </c>
      <c r="D6481" s="38">
        <v>2012</v>
      </c>
    </row>
    <row r="6482" spans="1:4" x14ac:dyDescent="0.25">
      <c r="A6482" t="s">
        <v>33</v>
      </c>
      <c r="B6482" t="s">
        <v>11</v>
      </c>
      <c r="C6482" s="37">
        <v>9434</v>
      </c>
      <c r="D6482" s="38">
        <v>2012</v>
      </c>
    </row>
    <row r="6483" spans="1:4" x14ac:dyDescent="0.25">
      <c r="A6483" t="s">
        <v>33</v>
      </c>
      <c r="B6483" t="s">
        <v>12</v>
      </c>
      <c r="C6483" s="37">
        <v>10717</v>
      </c>
      <c r="D6483" s="38">
        <v>2012</v>
      </c>
    </row>
    <row r="6484" spans="1:4" x14ac:dyDescent="0.25">
      <c r="A6484" t="s">
        <v>33</v>
      </c>
      <c r="B6484" t="s">
        <v>13</v>
      </c>
      <c r="C6484" s="37">
        <v>3798</v>
      </c>
      <c r="D6484" s="38">
        <v>2012</v>
      </c>
    </row>
    <row r="6485" spans="1:4" x14ac:dyDescent="0.25">
      <c r="A6485" t="s">
        <v>33</v>
      </c>
      <c r="B6485" t="s">
        <v>14</v>
      </c>
      <c r="C6485" s="37">
        <v>410</v>
      </c>
      <c r="D6485" s="38">
        <v>2012</v>
      </c>
    </row>
    <row r="6486" spans="1:4" x14ac:dyDescent="0.25">
      <c r="A6486" t="s">
        <v>33</v>
      </c>
      <c r="B6486" t="s">
        <v>15</v>
      </c>
      <c r="C6486" s="37">
        <v>234</v>
      </c>
      <c r="D6486" s="38">
        <v>2012</v>
      </c>
    </row>
    <row r="6487" spans="1:4" x14ac:dyDescent="0.25">
      <c r="A6487" t="s">
        <v>33</v>
      </c>
      <c r="B6487" t="s">
        <v>16</v>
      </c>
      <c r="C6487" s="37">
        <v>144</v>
      </c>
      <c r="D6487" s="38">
        <v>2012</v>
      </c>
    </row>
    <row r="6488" spans="1:4" x14ac:dyDescent="0.25">
      <c r="A6488" t="s">
        <v>33</v>
      </c>
      <c r="B6488" t="s">
        <v>17</v>
      </c>
      <c r="C6488" s="37">
        <v>8374</v>
      </c>
      <c r="D6488" s="38">
        <v>2012</v>
      </c>
    </row>
    <row r="6489" spans="1:4" x14ac:dyDescent="0.25">
      <c r="A6489" t="s">
        <v>33</v>
      </c>
      <c r="B6489" t="s">
        <v>18</v>
      </c>
      <c r="C6489" s="37">
        <v>3451</v>
      </c>
      <c r="D6489" s="38">
        <v>2012</v>
      </c>
    </row>
    <row r="6490" spans="1:4" x14ac:dyDescent="0.25">
      <c r="A6490" t="s">
        <v>33</v>
      </c>
      <c r="B6490" t="s">
        <v>19</v>
      </c>
      <c r="C6490" s="37">
        <v>2114</v>
      </c>
      <c r="D6490" s="38">
        <v>2012</v>
      </c>
    </row>
    <row r="6491" spans="1:4" x14ac:dyDescent="0.25">
      <c r="A6491" t="s">
        <v>33</v>
      </c>
      <c r="B6491" t="s">
        <v>20</v>
      </c>
      <c r="C6491" s="37">
        <v>596</v>
      </c>
      <c r="D6491" s="38">
        <v>2012</v>
      </c>
    </row>
    <row r="6492" spans="1:4" x14ac:dyDescent="0.25">
      <c r="A6492" t="s">
        <v>33</v>
      </c>
      <c r="B6492" t="s">
        <v>21</v>
      </c>
      <c r="C6492" s="37">
        <v>22001</v>
      </c>
      <c r="D6492" s="38">
        <v>2012</v>
      </c>
    </row>
    <row r="6493" spans="1:4" x14ac:dyDescent="0.25">
      <c r="A6493" t="s">
        <v>33</v>
      </c>
      <c r="B6493" t="s">
        <v>22</v>
      </c>
      <c r="C6493" s="37">
        <v>4184</v>
      </c>
      <c r="D6493" s="38">
        <v>2012</v>
      </c>
    </row>
    <row r="6494" spans="1:4" x14ac:dyDescent="0.25">
      <c r="A6494" t="s">
        <v>33</v>
      </c>
      <c r="B6494" t="s">
        <v>23</v>
      </c>
      <c r="C6494" s="37">
        <v>5956</v>
      </c>
      <c r="D6494" s="38">
        <v>2012</v>
      </c>
    </row>
    <row r="6495" spans="1:4" x14ac:dyDescent="0.25">
      <c r="A6495" t="s">
        <v>33</v>
      </c>
      <c r="B6495" t="s">
        <v>24</v>
      </c>
      <c r="C6495" s="37">
        <v>20218</v>
      </c>
      <c r="D6495" s="38">
        <v>2012</v>
      </c>
    </row>
    <row r="6496" spans="1:4" x14ac:dyDescent="0.25">
      <c r="A6496" t="s">
        <v>33</v>
      </c>
      <c r="B6496" t="s">
        <v>25</v>
      </c>
      <c r="C6496" s="37">
        <v>2291</v>
      </c>
      <c r="D6496" s="38">
        <v>2012</v>
      </c>
    </row>
    <row r="6497" spans="1:4" x14ac:dyDescent="0.25">
      <c r="A6497" t="s">
        <v>33</v>
      </c>
      <c r="B6497" t="s">
        <v>26</v>
      </c>
      <c r="C6497" s="37">
        <v>1178</v>
      </c>
      <c r="D6497" s="38">
        <v>2012</v>
      </c>
    </row>
    <row r="6498" spans="1:4" x14ac:dyDescent="0.25">
      <c r="A6498" t="s">
        <v>33</v>
      </c>
      <c r="B6498" t="s">
        <v>27</v>
      </c>
      <c r="C6498" s="37">
        <v>996</v>
      </c>
      <c r="D6498" s="38">
        <v>2012</v>
      </c>
    </row>
    <row r="6499" spans="1:4" x14ac:dyDescent="0.25">
      <c r="A6499" t="s">
        <v>33</v>
      </c>
      <c r="B6499" t="s">
        <v>28</v>
      </c>
      <c r="C6499" s="37">
        <v>1246</v>
      </c>
      <c r="D6499" s="38">
        <v>2012</v>
      </c>
    </row>
    <row r="6500" spans="1:4" x14ac:dyDescent="0.25">
      <c r="A6500" t="s">
        <v>33</v>
      </c>
      <c r="B6500" t="s">
        <v>29</v>
      </c>
      <c r="C6500" s="37">
        <v>810</v>
      </c>
      <c r="D6500" s="38">
        <v>2012</v>
      </c>
    </row>
    <row r="6501" spans="1:4" x14ac:dyDescent="0.25">
      <c r="A6501" t="s">
        <v>33</v>
      </c>
      <c r="B6501" t="s">
        <v>30</v>
      </c>
      <c r="C6501" s="37">
        <v>2964</v>
      </c>
      <c r="D6501" s="38">
        <v>2012</v>
      </c>
    </row>
    <row r="6502" spans="1:4" x14ac:dyDescent="0.25">
      <c r="A6502" t="s">
        <v>33</v>
      </c>
      <c r="B6502" t="s">
        <v>31</v>
      </c>
      <c r="C6502" s="37">
        <v>2798</v>
      </c>
      <c r="D6502" s="38">
        <v>2012</v>
      </c>
    </row>
    <row r="6503" spans="1:4" x14ac:dyDescent="0.25">
      <c r="A6503" t="s">
        <v>33</v>
      </c>
      <c r="B6503" t="s">
        <v>32</v>
      </c>
      <c r="C6503" s="37">
        <v>1110</v>
      </c>
      <c r="D6503" s="38">
        <v>2012</v>
      </c>
    </row>
    <row r="6504" spans="1:4" x14ac:dyDescent="0.25">
      <c r="A6504" t="s">
        <v>33</v>
      </c>
      <c r="B6504" t="s">
        <v>33</v>
      </c>
      <c r="C6504" s="37" t="s">
        <v>60</v>
      </c>
      <c r="D6504" s="38">
        <v>2012</v>
      </c>
    </row>
    <row r="6505" spans="1:4" x14ac:dyDescent="0.25">
      <c r="A6505" t="s">
        <v>33</v>
      </c>
      <c r="B6505" t="s">
        <v>34</v>
      </c>
      <c r="C6505" s="37">
        <v>511</v>
      </c>
      <c r="D6505" s="38">
        <v>2012</v>
      </c>
    </row>
    <row r="6506" spans="1:4" x14ac:dyDescent="0.25">
      <c r="A6506" t="s">
        <v>33</v>
      </c>
      <c r="B6506" t="s">
        <v>35</v>
      </c>
      <c r="C6506" s="37">
        <v>1999</v>
      </c>
      <c r="D6506" s="38">
        <v>2012</v>
      </c>
    </row>
    <row r="6507" spans="1:4" x14ac:dyDescent="0.25">
      <c r="A6507" t="s">
        <v>33</v>
      </c>
      <c r="B6507" t="s">
        <v>36</v>
      </c>
      <c r="C6507" s="37">
        <v>836</v>
      </c>
      <c r="D6507" s="38">
        <v>2012</v>
      </c>
    </row>
    <row r="6508" spans="1:4" x14ac:dyDescent="0.25">
      <c r="A6508" t="s">
        <v>33</v>
      </c>
      <c r="B6508" t="s">
        <v>37</v>
      </c>
      <c r="C6508" s="37">
        <v>35</v>
      </c>
      <c r="D6508" s="38">
        <v>2012</v>
      </c>
    </row>
    <row r="6509" spans="1:4" x14ac:dyDescent="0.25">
      <c r="A6509" t="s">
        <v>33</v>
      </c>
      <c r="B6509" t="s">
        <v>38</v>
      </c>
      <c r="C6509" s="37">
        <v>960</v>
      </c>
      <c r="D6509" s="38">
        <v>2012</v>
      </c>
    </row>
    <row r="6510" spans="1:4" x14ac:dyDescent="0.25">
      <c r="A6510" t="s">
        <v>33</v>
      </c>
      <c r="B6510" t="s">
        <v>39</v>
      </c>
      <c r="C6510" s="37">
        <v>451</v>
      </c>
      <c r="D6510" s="38">
        <v>2012</v>
      </c>
    </row>
    <row r="6511" spans="1:4" x14ac:dyDescent="0.25">
      <c r="A6511" t="s">
        <v>33</v>
      </c>
      <c r="B6511" t="s">
        <v>40</v>
      </c>
      <c r="C6511" s="37">
        <v>2834</v>
      </c>
      <c r="D6511" s="38">
        <v>2012</v>
      </c>
    </row>
    <row r="6512" spans="1:4" x14ac:dyDescent="0.25">
      <c r="A6512" t="s">
        <v>33</v>
      </c>
      <c r="B6512" t="s">
        <v>41</v>
      </c>
      <c r="C6512" s="37">
        <v>3988</v>
      </c>
      <c r="D6512" s="38">
        <v>2012</v>
      </c>
    </row>
    <row r="6513" spans="1:4" x14ac:dyDescent="0.25">
      <c r="A6513" t="s">
        <v>33</v>
      </c>
      <c r="B6513" t="s">
        <v>42</v>
      </c>
      <c r="C6513" s="37">
        <v>636</v>
      </c>
      <c r="D6513" s="38">
        <v>2012</v>
      </c>
    </row>
    <row r="6514" spans="1:4" x14ac:dyDescent="0.25">
      <c r="A6514" t="s">
        <v>33</v>
      </c>
      <c r="B6514" t="s">
        <v>43</v>
      </c>
      <c r="C6514" s="37">
        <v>3557</v>
      </c>
      <c r="D6514" s="38">
        <v>2012</v>
      </c>
    </row>
    <row r="6515" spans="1:4" x14ac:dyDescent="0.25">
      <c r="A6515" t="s">
        <v>33</v>
      </c>
      <c r="B6515" t="s">
        <v>44</v>
      </c>
      <c r="C6515" s="37">
        <v>5298</v>
      </c>
      <c r="D6515" s="38">
        <v>2012</v>
      </c>
    </row>
    <row r="6516" spans="1:4" x14ac:dyDescent="0.25">
      <c r="A6516" t="s">
        <v>33</v>
      </c>
      <c r="B6516" t="s">
        <v>45</v>
      </c>
      <c r="C6516" s="37">
        <v>1186</v>
      </c>
      <c r="D6516" s="38">
        <v>2012</v>
      </c>
    </row>
    <row r="6517" spans="1:4" x14ac:dyDescent="0.25">
      <c r="A6517" t="s">
        <v>33</v>
      </c>
      <c r="B6517" t="s">
        <v>46</v>
      </c>
      <c r="C6517" s="37">
        <v>1535</v>
      </c>
      <c r="D6517" s="38">
        <v>2012</v>
      </c>
    </row>
    <row r="6518" spans="1:4" x14ac:dyDescent="0.25">
      <c r="A6518" t="s">
        <v>33</v>
      </c>
      <c r="B6518" t="s">
        <v>47</v>
      </c>
      <c r="C6518" s="37">
        <v>361</v>
      </c>
      <c r="D6518" s="38">
        <v>2012</v>
      </c>
    </row>
    <row r="6519" spans="1:4" x14ac:dyDescent="0.25">
      <c r="A6519" t="s">
        <v>33</v>
      </c>
      <c r="B6519" t="s">
        <v>48</v>
      </c>
      <c r="C6519" s="37">
        <v>2856</v>
      </c>
      <c r="D6519" s="38">
        <v>2012</v>
      </c>
    </row>
    <row r="6520" spans="1:4" x14ac:dyDescent="0.25">
      <c r="A6520" t="s">
        <v>33</v>
      </c>
      <c r="B6520" t="s">
        <v>49</v>
      </c>
      <c r="C6520" s="37">
        <v>527</v>
      </c>
      <c r="D6520" s="38">
        <v>2012</v>
      </c>
    </row>
    <row r="6521" spans="1:4" x14ac:dyDescent="0.25">
      <c r="A6521" t="s">
        <v>33</v>
      </c>
      <c r="B6521" t="s">
        <v>50</v>
      </c>
      <c r="C6521" s="37">
        <v>3122</v>
      </c>
      <c r="D6521" s="38">
        <v>2012</v>
      </c>
    </row>
    <row r="6522" spans="1:4" x14ac:dyDescent="0.25">
      <c r="A6522" t="s">
        <v>33</v>
      </c>
      <c r="B6522" t="s">
        <v>51</v>
      </c>
      <c r="C6522" s="37">
        <v>9278</v>
      </c>
      <c r="D6522" s="38">
        <v>2012</v>
      </c>
    </row>
    <row r="6523" spans="1:4" x14ac:dyDescent="0.25">
      <c r="A6523" t="s">
        <v>33</v>
      </c>
      <c r="B6523" t="s">
        <v>52</v>
      </c>
      <c r="C6523" s="37">
        <v>3287</v>
      </c>
      <c r="D6523" s="38">
        <v>2012</v>
      </c>
    </row>
    <row r="6524" spans="1:4" x14ac:dyDescent="0.25">
      <c r="A6524" t="s">
        <v>33</v>
      </c>
      <c r="B6524" t="s">
        <v>53</v>
      </c>
      <c r="C6524" s="37">
        <v>318</v>
      </c>
      <c r="D6524" s="38">
        <v>2012</v>
      </c>
    </row>
    <row r="6525" spans="1:4" x14ac:dyDescent="0.25">
      <c r="A6525" t="s">
        <v>33</v>
      </c>
      <c r="B6525" t="s">
        <v>54</v>
      </c>
      <c r="C6525" s="37">
        <v>2609</v>
      </c>
      <c r="D6525" s="38">
        <v>2012</v>
      </c>
    </row>
    <row r="6526" spans="1:4" x14ac:dyDescent="0.25">
      <c r="A6526" t="s">
        <v>33</v>
      </c>
      <c r="B6526" t="s">
        <v>55</v>
      </c>
      <c r="C6526" s="37">
        <v>2312</v>
      </c>
      <c r="D6526" s="38">
        <v>2012</v>
      </c>
    </row>
    <row r="6527" spans="1:4" x14ac:dyDescent="0.25">
      <c r="A6527" t="s">
        <v>33</v>
      </c>
      <c r="B6527" t="s">
        <v>56</v>
      </c>
      <c r="C6527" s="37">
        <v>148</v>
      </c>
      <c r="D6527" s="38">
        <v>2012</v>
      </c>
    </row>
    <row r="6528" spans="1:4" x14ac:dyDescent="0.25">
      <c r="A6528" t="s">
        <v>33</v>
      </c>
      <c r="B6528" t="s">
        <v>57</v>
      </c>
      <c r="C6528" s="37">
        <v>2636</v>
      </c>
      <c r="D6528" s="38">
        <v>2012</v>
      </c>
    </row>
    <row r="6529" spans="1:4" x14ac:dyDescent="0.25">
      <c r="A6529" t="s">
        <v>33</v>
      </c>
      <c r="B6529" t="s">
        <v>58</v>
      </c>
      <c r="C6529" s="37">
        <v>810</v>
      </c>
      <c r="D6529" s="38">
        <v>2012</v>
      </c>
    </row>
    <row r="6530" spans="1:4" x14ac:dyDescent="0.25">
      <c r="A6530" t="s">
        <v>34</v>
      </c>
      <c r="B6530" t="s">
        <v>8</v>
      </c>
      <c r="C6530" s="37">
        <v>31</v>
      </c>
      <c r="D6530" s="38">
        <v>2012</v>
      </c>
    </row>
    <row r="6531" spans="1:4" x14ac:dyDescent="0.25">
      <c r="A6531" t="s">
        <v>34</v>
      </c>
      <c r="B6531" t="s">
        <v>9</v>
      </c>
      <c r="C6531" s="37">
        <v>726</v>
      </c>
      <c r="D6531" s="38">
        <v>2012</v>
      </c>
    </row>
    <row r="6532" spans="1:4" x14ac:dyDescent="0.25">
      <c r="A6532" t="s">
        <v>34</v>
      </c>
      <c r="B6532" t="s">
        <v>10</v>
      </c>
      <c r="C6532" s="37">
        <v>1548</v>
      </c>
      <c r="D6532" s="38">
        <v>2012</v>
      </c>
    </row>
    <row r="6533" spans="1:4" x14ac:dyDescent="0.25">
      <c r="A6533" t="s">
        <v>34</v>
      </c>
      <c r="B6533" t="s">
        <v>11</v>
      </c>
      <c r="C6533" s="37">
        <v>63</v>
      </c>
      <c r="D6533" s="38">
        <v>2012</v>
      </c>
    </row>
    <row r="6534" spans="1:4" x14ac:dyDescent="0.25">
      <c r="A6534" t="s">
        <v>34</v>
      </c>
      <c r="B6534" t="s">
        <v>12</v>
      </c>
      <c r="C6534" s="37">
        <v>5428</v>
      </c>
      <c r="D6534" s="38">
        <v>2012</v>
      </c>
    </row>
    <row r="6535" spans="1:4" x14ac:dyDescent="0.25">
      <c r="A6535" t="s">
        <v>34</v>
      </c>
      <c r="B6535" t="s">
        <v>13</v>
      </c>
      <c r="C6535" s="37">
        <v>2135</v>
      </c>
      <c r="D6535" s="38">
        <v>2012</v>
      </c>
    </row>
    <row r="6536" spans="1:4" x14ac:dyDescent="0.25">
      <c r="A6536" t="s">
        <v>34</v>
      </c>
      <c r="B6536" t="s">
        <v>14</v>
      </c>
      <c r="C6536" s="37">
        <v>0</v>
      </c>
      <c r="D6536" s="38">
        <v>2012</v>
      </c>
    </row>
    <row r="6537" spans="1:4" x14ac:dyDescent="0.25">
      <c r="A6537" t="s">
        <v>34</v>
      </c>
      <c r="B6537" t="s">
        <v>15</v>
      </c>
      <c r="C6537" s="37">
        <v>0</v>
      </c>
      <c r="D6537" s="38">
        <v>2012</v>
      </c>
    </row>
    <row r="6538" spans="1:4" x14ac:dyDescent="0.25">
      <c r="A6538" t="s">
        <v>34</v>
      </c>
      <c r="B6538" t="s">
        <v>16</v>
      </c>
      <c r="C6538" s="37">
        <v>0</v>
      </c>
      <c r="D6538" s="38">
        <v>2012</v>
      </c>
    </row>
    <row r="6539" spans="1:4" x14ac:dyDescent="0.25">
      <c r="A6539" t="s">
        <v>34</v>
      </c>
      <c r="B6539" t="s">
        <v>17</v>
      </c>
      <c r="C6539" s="37">
        <v>1875</v>
      </c>
      <c r="D6539" s="38">
        <v>2012</v>
      </c>
    </row>
    <row r="6540" spans="1:4" x14ac:dyDescent="0.25">
      <c r="A6540" t="s">
        <v>34</v>
      </c>
      <c r="B6540" t="s">
        <v>18</v>
      </c>
      <c r="C6540" s="37">
        <v>292</v>
      </c>
      <c r="D6540" s="38">
        <v>2012</v>
      </c>
    </row>
    <row r="6541" spans="1:4" x14ac:dyDescent="0.25">
      <c r="A6541" t="s">
        <v>34</v>
      </c>
      <c r="B6541" t="s">
        <v>19</v>
      </c>
      <c r="C6541" s="37">
        <v>556</v>
      </c>
      <c r="D6541" s="38">
        <v>2012</v>
      </c>
    </row>
    <row r="6542" spans="1:4" x14ac:dyDescent="0.25">
      <c r="A6542" t="s">
        <v>34</v>
      </c>
      <c r="B6542" t="s">
        <v>20</v>
      </c>
      <c r="C6542" s="37">
        <v>3385</v>
      </c>
      <c r="D6542" s="38">
        <v>2012</v>
      </c>
    </row>
    <row r="6543" spans="1:4" x14ac:dyDescent="0.25">
      <c r="A6543" t="s">
        <v>34</v>
      </c>
      <c r="B6543" t="s">
        <v>21</v>
      </c>
      <c r="C6543" s="37">
        <v>542</v>
      </c>
      <c r="D6543" s="38">
        <v>2012</v>
      </c>
    </row>
    <row r="6544" spans="1:4" x14ac:dyDescent="0.25">
      <c r="A6544" t="s">
        <v>34</v>
      </c>
      <c r="B6544" t="s">
        <v>22</v>
      </c>
      <c r="C6544" s="37">
        <v>163</v>
      </c>
      <c r="D6544" s="38">
        <v>2012</v>
      </c>
    </row>
    <row r="6545" spans="1:4" x14ac:dyDescent="0.25">
      <c r="A6545" t="s">
        <v>34</v>
      </c>
      <c r="B6545" t="s">
        <v>23</v>
      </c>
      <c r="C6545" s="37">
        <v>415</v>
      </c>
      <c r="D6545" s="38">
        <v>2012</v>
      </c>
    </row>
    <row r="6546" spans="1:4" x14ac:dyDescent="0.25">
      <c r="A6546" t="s">
        <v>34</v>
      </c>
      <c r="B6546" t="s">
        <v>24</v>
      </c>
      <c r="C6546" s="37">
        <v>224</v>
      </c>
      <c r="D6546" s="38">
        <v>2012</v>
      </c>
    </row>
    <row r="6547" spans="1:4" x14ac:dyDescent="0.25">
      <c r="A6547" t="s">
        <v>34</v>
      </c>
      <c r="B6547" t="s">
        <v>25</v>
      </c>
      <c r="C6547" s="37">
        <v>367</v>
      </c>
      <c r="D6547" s="38">
        <v>2012</v>
      </c>
    </row>
    <row r="6548" spans="1:4" x14ac:dyDescent="0.25">
      <c r="A6548" t="s">
        <v>34</v>
      </c>
      <c r="B6548" t="s">
        <v>26</v>
      </c>
      <c r="C6548" s="37">
        <v>0</v>
      </c>
      <c r="D6548" s="38">
        <v>2012</v>
      </c>
    </row>
    <row r="6549" spans="1:4" x14ac:dyDescent="0.25">
      <c r="A6549" t="s">
        <v>34</v>
      </c>
      <c r="B6549" t="s">
        <v>27</v>
      </c>
      <c r="C6549" s="37">
        <v>225</v>
      </c>
      <c r="D6549" s="38">
        <v>2012</v>
      </c>
    </row>
    <row r="6550" spans="1:4" x14ac:dyDescent="0.25">
      <c r="A6550" t="s">
        <v>34</v>
      </c>
      <c r="B6550" t="s">
        <v>28</v>
      </c>
      <c r="C6550" s="37">
        <v>33</v>
      </c>
      <c r="D6550" s="38">
        <v>2012</v>
      </c>
    </row>
    <row r="6551" spans="1:4" x14ac:dyDescent="0.25">
      <c r="A6551" t="s">
        <v>34</v>
      </c>
      <c r="B6551" t="s">
        <v>29</v>
      </c>
      <c r="C6551" s="37">
        <v>97</v>
      </c>
      <c r="D6551" s="38">
        <v>2012</v>
      </c>
    </row>
    <row r="6552" spans="1:4" x14ac:dyDescent="0.25">
      <c r="A6552" t="s">
        <v>34</v>
      </c>
      <c r="B6552" t="s">
        <v>30</v>
      </c>
      <c r="C6552" s="37">
        <v>822</v>
      </c>
      <c r="D6552" s="38">
        <v>2012</v>
      </c>
    </row>
    <row r="6553" spans="1:4" x14ac:dyDescent="0.25">
      <c r="A6553" t="s">
        <v>34</v>
      </c>
      <c r="B6553" t="s">
        <v>31</v>
      </c>
      <c r="C6553" s="37">
        <v>481</v>
      </c>
      <c r="D6553" s="38">
        <v>2012</v>
      </c>
    </row>
    <row r="6554" spans="1:4" x14ac:dyDescent="0.25">
      <c r="A6554" t="s">
        <v>34</v>
      </c>
      <c r="B6554" t="s">
        <v>32</v>
      </c>
      <c r="C6554" s="37">
        <v>32</v>
      </c>
      <c r="D6554" s="38">
        <v>2012</v>
      </c>
    </row>
    <row r="6555" spans="1:4" x14ac:dyDescent="0.25">
      <c r="A6555" t="s">
        <v>34</v>
      </c>
      <c r="B6555" t="s">
        <v>33</v>
      </c>
      <c r="C6555" s="37">
        <v>447</v>
      </c>
      <c r="D6555" s="38">
        <v>2012</v>
      </c>
    </row>
    <row r="6556" spans="1:4" x14ac:dyDescent="0.25">
      <c r="A6556" t="s">
        <v>34</v>
      </c>
      <c r="B6556" t="s">
        <v>34</v>
      </c>
      <c r="C6556" s="37" t="s">
        <v>60</v>
      </c>
      <c r="D6556" s="38">
        <v>2012</v>
      </c>
    </row>
    <row r="6557" spans="1:4" x14ac:dyDescent="0.25">
      <c r="A6557" t="s">
        <v>34</v>
      </c>
      <c r="B6557" t="s">
        <v>35</v>
      </c>
      <c r="C6557" s="37">
        <v>108</v>
      </c>
      <c r="D6557" s="38">
        <v>2012</v>
      </c>
    </row>
    <row r="6558" spans="1:4" x14ac:dyDescent="0.25">
      <c r="A6558" t="s">
        <v>34</v>
      </c>
      <c r="B6558" t="s">
        <v>36</v>
      </c>
      <c r="C6558" s="37">
        <v>968</v>
      </c>
      <c r="D6558" s="38">
        <v>2012</v>
      </c>
    </row>
    <row r="6559" spans="1:4" x14ac:dyDescent="0.25">
      <c r="A6559" t="s">
        <v>34</v>
      </c>
      <c r="B6559" t="s">
        <v>37</v>
      </c>
      <c r="C6559" s="37">
        <v>115</v>
      </c>
      <c r="D6559" s="38">
        <v>2012</v>
      </c>
    </row>
    <row r="6560" spans="1:4" x14ac:dyDescent="0.25">
      <c r="A6560" t="s">
        <v>34</v>
      </c>
      <c r="B6560" t="s">
        <v>38</v>
      </c>
      <c r="C6560" s="37">
        <v>156</v>
      </c>
      <c r="D6560" s="38">
        <v>2012</v>
      </c>
    </row>
    <row r="6561" spans="1:4" x14ac:dyDescent="0.25">
      <c r="A6561" t="s">
        <v>34</v>
      </c>
      <c r="B6561" t="s">
        <v>39</v>
      </c>
      <c r="C6561" s="37">
        <v>259</v>
      </c>
      <c r="D6561" s="38">
        <v>2012</v>
      </c>
    </row>
    <row r="6562" spans="1:4" x14ac:dyDescent="0.25">
      <c r="A6562" t="s">
        <v>34</v>
      </c>
      <c r="B6562" t="s">
        <v>40</v>
      </c>
      <c r="C6562" s="37">
        <v>482</v>
      </c>
      <c r="D6562" s="38">
        <v>2012</v>
      </c>
    </row>
    <row r="6563" spans="1:4" x14ac:dyDescent="0.25">
      <c r="A6563" t="s">
        <v>34</v>
      </c>
      <c r="B6563" t="s">
        <v>41</v>
      </c>
      <c r="C6563" s="37">
        <v>1082</v>
      </c>
      <c r="D6563" s="38">
        <v>2012</v>
      </c>
    </row>
    <row r="6564" spans="1:4" x14ac:dyDescent="0.25">
      <c r="A6564" t="s">
        <v>34</v>
      </c>
      <c r="B6564" t="s">
        <v>42</v>
      </c>
      <c r="C6564" s="37">
        <v>977</v>
      </c>
      <c r="D6564" s="38">
        <v>2012</v>
      </c>
    </row>
    <row r="6565" spans="1:4" x14ac:dyDescent="0.25">
      <c r="A6565" t="s">
        <v>34</v>
      </c>
      <c r="B6565" t="s">
        <v>43</v>
      </c>
      <c r="C6565" s="37">
        <v>402</v>
      </c>
      <c r="D6565" s="38">
        <v>2012</v>
      </c>
    </row>
    <row r="6566" spans="1:4" x14ac:dyDescent="0.25">
      <c r="A6566" t="s">
        <v>34</v>
      </c>
      <c r="B6566" t="s">
        <v>44</v>
      </c>
      <c r="C6566" s="37">
        <v>1018</v>
      </c>
      <c r="D6566" s="38">
        <v>2012</v>
      </c>
    </row>
    <row r="6567" spans="1:4" x14ac:dyDescent="0.25">
      <c r="A6567" t="s">
        <v>34</v>
      </c>
      <c r="B6567" t="s">
        <v>45</v>
      </c>
      <c r="C6567" s="37">
        <v>2950</v>
      </c>
      <c r="D6567" s="38">
        <v>2012</v>
      </c>
    </row>
    <row r="6568" spans="1:4" x14ac:dyDescent="0.25">
      <c r="A6568" t="s">
        <v>34</v>
      </c>
      <c r="B6568" t="s">
        <v>46</v>
      </c>
      <c r="C6568" s="37">
        <v>457</v>
      </c>
      <c r="D6568" s="38">
        <v>2012</v>
      </c>
    </row>
    <row r="6569" spans="1:4" x14ac:dyDescent="0.25">
      <c r="A6569" t="s">
        <v>34</v>
      </c>
      <c r="B6569" t="s">
        <v>47</v>
      </c>
      <c r="C6569" s="37">
        <v>0</v>
      </c>
      <c r="D6569" s="38">
        <v>2012</v>
      </c>
    </row>
    <row r="6570" spans="1:4" x14ac:dyDescent="0.25">
      <c r="A6570" t="s">
        <v>34</v>
      </c>
      <c r="B6570" t="s">
        <v>48</v>
      </c>
      <c r="C6570" s="37">
        <v>230</v>
      </c>
      <c r="D6570" s="38">
        <v>2012</v>
      </c>
    </row>
    <row r="6571" spans="1:4" x14ac:dyDescent="0.25">
      <c r="A6571" t="s">
        <v>34</v>
      </c>
      <c r="B6571" t="s">
        <v>49</v>
      </c>
      <c r="C6571" s="37">
        <v>191</v>
      </c>
      <c r="D6571" s="38">
        <v>2012</v>
      </c>
    </row>
    <row r="6572" spans="1:4" x14ac:dyDescent="0.25">
      <c r="A6572" t="s">
        <v>34</v>
      </c>
      <c r="B6572" t="s">
        <v>50</v>
      </c>
      <c r="C6572" s="37">
        <v>45</v>
      </c>
      <c r="D6572" s="38">
        <v>2012</v>
      </c>
    </row>
    <row r="6573" spans="1:4" x14ac:dyDescent="0.25">
      <c r="A6573" t="s">
        <v>34</v>
      </c>
      <c r="B6573" t="s">
        <v>51</v>
      </c>
      <c r="C6573" s="37">
        <v>1393</v>
      </c>
      <c r="D6573" s="38">
        <v>2012</v>
      </c>
    </row>
    <row r="6574" spans="1:4" x14ac:dyDescent="0.25">
      <c r="A6574" t="s">
        <v>34</v>
      </c>
      <c r="B6574" t="s">
        <v>52</v>
      </c>
      <c r="C6574" s="37">
        <v>260</v>
      </c>
      <c r="D6574" s="38">
        <v>2012</v>
      </c>
    </row>
    <row r="6575" spans="1:4" x14ac:dyDescent="0.25">
      <c r="A6575" t="s">
        <v>34</v>
      </c>
      <c r="B6575" t="s">
        <v>53</v>
      </c>
      <c r="C6575" s="37">
        <v>87</v>
      </c>
      <c r="D6575" s="38">
        <v>2012</v>
      </c>
    </row>
    <row r="6576" spans="1:4" x14ac:dyDescent="0.25">
      <c r="A6576" t="s">
        <v>34</v>
      </c>
      <c r="B6576" t="s">
        <v>54</v>
      </c>
      <c r="C6576" s="37">
        <v>156</v>
      </c>
      <c r="D6576" s="38">
        <v>2012</v>
      </c>
    </row>
    <row r="6577" spans="1:4" x14ac:dyDescent="0.25">
      <c r="A6577" t="s">
        <v>34</v>
      </c>
      <c r="B6577" t="s">
        <v>55</v>
      </c>
      <c r="C6577" s="37">
        <v>4783</v>
      </c>
      <c r="D6577" s="38">
        <v>2012</v>
      </c>
    </row>
    <row r="6578" spans="1:4" x14ac:dyDescent="0.25">
      <c r="A6578" t="s">
        <v>34</v>
      </c>
      <c r="B6578" t="s">
        <v>56</v>
      </c>
      <c r="C6578" s="37">
        <v>0</v>
      </c>
      <c r="D6578" s="38">
        <v>2012</v>
      </c>
    </row>
    <row r="6579" spans="1:4" x14ac:dyDescent="0.25">
      <c r="A6579" t="s">
        <v>34</v>
      </c>
      <c r="B6579" t="s">
        <v>57</v>
      </c>
      <c r="C6579" s="37">
        <v>750</v>
      </c>
      <c r="D6579" s="38">
        <v>2012</v>
      </c>
    </row>
    <row r="6580" spans="1:4" x14ac:dyDescent="0.25">
      <c r="A6580" t="s">
        <v>34</v>
      </c>
      <c r="B6580" t="s">
        <v>58</v>
      </c>
      <c r="C6580" s="37">
        <v>934</v>
      </c>
      <c r="D6580" s="38">
        <v>2012</v>
      </c>
    </row>
    <row r="6581" spans="1:4" x14ac:dyDescent="0.25">
      <c r="A6581" t="s">
        <v>35</v>
      </c>
      <c r="B6581" t="s">
        <v>8</v>
      </c>
      <c r="C6581" s="37">
        <v>245</v>
      </c>
      <c r="D6581" s="38">
        <v>2012</v>
      </c>
    </row>
    <row r="6582" spans="1:4" x14ac:dyDescent="0.25">
      <c r="A6582" t="s">
        <v>35</v>
      </c>
      <c r="B6582" t="s">
        <v>9</v>
      </c>
      <c r="C6582" s="37">
        <v>626</v>
      </c>
      <c r="D6582" s="38">
        <v>2012</v>
      </c>
    </row>
    <row r="6583" spans="1:4" x14ac:dyDescent="0.25">
      <c r="A6583" t="s">
        <v>35</v>
      </c>
      <c r="B6583" t="s">
        <v>10</v>
      </c>
      <c r="C6583" s="37">
        <v>2406</v>
      </c>
      <c r="D6583" s="38">
        <v>2012</v>
      </c>
    </row>
    <row r="6584" spans="1:4" x14ac:dyDescent="0.25">
      <c r="A6584" t="s">
        <v>35</v>
      </c>
      <c r="B6584" t="s">
        <v>11</v>
      </c>
      <c r="C6584" s="37">
        <v>363</v>
      </c>
      <c r="D6584" s="38">
        <v>2012</v>
      </c>
    </row>
    <row r="6585" spans="1:4" x14ac:dyDescent="0.25">
      <c r="A6585" t="s">
        <v>35</v>
      </c>
      <c r="B6585" t="s">
        <v>12</v>
      </c>
      <c r="C6585" s="37">
        <v>3438</v>
      </c>
      <c r="D6585" s="38">
        <v>2012</v>
      </c>
    </row>
    <row r="6586" spans="1:4" x14ac:dyDescent="0.25">
      <c r="A6586" t="s">
        <v>35</v>
      </c>
      <c r="B6586" t="s">
        <v>13</v>
      </c>
      <c r="C6586" s="37">
        <v>2023</v>
      </c>
      <c r="D6586" s="38">
        <v>2012</v>
      </c>
    </row>
    <row r="6587" spans="1:4" x14ac:dyDescent="0.25">
      <c r="A6587" t="s">
        <v>35</v>
      </c>
      <c r="B6587" t="s">
        <v>14</v>
      </c>
      <c r="C6587" s="37">
        <v>0</v>
      </c>
      <c r="D6587" s="38">
        <v>2012</v>
      </c>
    </row>
    <row r="6588" spans="1:4" x14ac:dyDescent="0.25">
      <c r="A6588" t="s">
        <v>35</v>
      </c>
      <c r="B6588" t="s">
        <v>15</v>
      </c>
      <c r="C6588" s="37">
        <v>0</v>
      </c>
      <c r="D6588" s="38">
        <v>2012</v>
      </c>
    </row>
    <row r="6589" spans="1:4" x14ac:dyDescent="0.25">
      <c r="A6589" t="s">
        <v>35</v>
      </c>
      <c r="B6589" t="s">
        <v>16</v>
      </c>
      <c r="C6589" s="37">
        <v>0</v>
      </c>
      <c r="D6589" s="38">
        <v>2012</v>
      </c>
    </row>
    <row r="6590" spans="1:4" x14ac:dyDescent="0.25">
      <c r="A6590" t="s">
        <v>35</v>
      </c>
      <c r="B6590" t="s">
        <v>17</v>
      </c>
      <c r="C6590" s="37">
        <v>1368</v>
      </c>
      <c r="D6590" s="38">
        <v>2012</v>
      </c>
    </row>
    <row r="6591" spans="1:4" x14ac:dyDescent="0.25">
      <c r="A6591" t="s">
        <v>35</v>
      </c>
      <c r="B6591" t="s">
        <v>18</v>
      </c>
      <c r="C6591" s="37">
        <v>786</v>
      </c>
      <c r="D6591" s="38">
        <v>2012</v>
      </c>
    </row>
    <row r="6592" spans="1:4" x14ac:dyDescent="0.25">
      <c r="A6592" t="s">
        <v>35</v>
      </c>
      <c r="B6592" t="s">
        <v>19</v>
      </c>
      <c r="C6592" s="37">
        <v>165</v>
      </c>
      <c r="D6592" s="38">
        <v>2012</v>
      </c>
    </row>
    <row r="6593" spans="1:4" x14ac:dyDescent="0.25">
      <c r="A6593" t="s">
        <v>35</v>
      </c>
      <c r="B6593" t="s">
        <v>20</v>
      </c>
      <c r="C6593" s="37">
        <v>315</v>
      </c>
      <c r="D6593" s="38">
        <v>2012</v>
      </c>
    </row>
    <row r="6594" spans="1:4" x14ac:dyDescent="0.25">
      <c r="A6594" t="s">
        <v>35</v>
      </c>
      <c r="B6594" t="s">
        <v>21</v>
      </c>
      <c r="C6594" s="37">
        <v>1193</v>
      </c>
      <c r="D6594" s="38">
        <v>2012</v>
      </c>
    </row>
    <row r="6595" spans="1:4" x14ac:dyDescent="0.25">
      <c r="A6595" t="s">
        <v>35</v>
      </c>
      <c r="B6595" t="s">
        <v>22</v>
      </c>
      <c r="C6595" s="37">
        <v>290</v>
      </c>
      <c r="D6595" s="38">
        <v>2012</v>
      </c>
    </row>
    <row r="6596" spans="1:4" x14ac:dyDescent="0.25">
      <c r="A6596" t="s">
        <v>35</v>
      </c>
      <c r="B6596" t="s">
        <v>23</v>
      </c>
      <c r="C6596" s="37">
        <v>6815</v>
      </c>
      <c r="D6596" s="38">
        <v>2012</v>
      </c>
    </row>
    <row r="6597" spans="1:4" x14ac:dyDescent="0.25">
      <c r="A6597" t="s">
        <v>35</v>
      </c>
      <c r="B6597" t="s">
        <v>24</v>
      </c>
      <c r="C6597" s="37">
        <v>3103</v>
      </c>
      <c r="D6597" s="38">
        <v>2012</v>
      </c>
    </row>
    <row r="6598" spans="1:4" x14ac:dyDescent="0.25">
      <c r="A6598" t="s">
        <v>35</v>
      </c>
      <c r="B6598" t="s">
        <v>25</v>
      </c>
      <c r="C6598" s="37">
        <v>131</v>
      </c>
      <c r="D6598" s="38">
        <v>2012</v>
      </c>
    </row>
    <row r="6599" spans="1:4" x14ac:dyDescent="0.25">
      <c r="A6599" t="s">
        <v>35</v>
      </c>
      <c r="B6599" t="s">
        <v>26</v>
      </c>
      <c r="C6599" s="37">
        <v>411</v>
      </c>
      <c r="D6599" s="38">
        <v>2012</v>
      </c>
    </row>
    <row r="6600" spans="1:4" x14ac:dyDescent="0.25">
      <c r="A6600" t="s">
        <v>35</v>
      </c>
      <c r="B6600" t="s">
        <v>27</v>
      </c>
      <c r="C6600" s="37">
        <v>68</v>
      </c>
      <c r="D6600" s="38">
        <v>2012</v>
      </c>
    </row>
    <row r="6601" spans="1:4" x14ac:dyDescent="0.25">
      <c r="A6601" t="s">
        <v>35</v>
      </c>
      <c r="B6601" t="s">
        <v>28</v>
      </c>
      <c r="C6601" s="37">
        <v>129</v>
      </c>
      <c r="D6601" s="38">
        <v>2012</v>
      </c>
    </row>
    <row r="6602" spans="1:4" x14ac:dyDescent="0.25">
      <c r="A6602" t="s">
        <v>35</v>
      </c>
      <c r="B6602" t="s">
        <v>29</v>
      </c>
      <c r="C6602" s="37">
        <v>195</v>
      </c>
      <c r="D6602" s="38">
        <v>2012</v>
      </c>
    </row>
    <row r="6603" spans="1:4" x14ac:dyDescent="0.25">
      <c r="A6603" t="s">
        <v>35</v>
      </c>
      <c r="B6603" t="s">
        <v>30</v>
      </c>
      <c r="C6603" s="37">
        <v>258</v>
      </c>
      <c r="D6603" s="38">
        <v>2012</v>
      </c>
    </row>
    <row r="6604" spans="1:4" x14ac:dyDescent="0.25">
      <c r="A6604" t="s">
        <v>35</v>
      </c>
      <c r="B6604" t="s">
        <v>31</v>
      </c>
      <c r="C6604" s="37">
        <v>1489</v>
      </c>
      <c r="D6604" s="38">
        <v>2012</v>
      </c>
    </row>
    <row r="6605" spans="1:4" x14ac:dyDescent="0.25">
      <c r="A6605" t="s">
        <v>35</v>
      </c>
      <c r="B6605" t="s">
        <v>32</v>
      </c>
      <c r="C6605" s="37">
        <v>176</v>
      </c>
      <c r="D6605" s="38">
        <v>2012</v>
      </c>
    </row>
    <row r="6606" spans="1:4" x14ac:dyDescent="0.25">
      <c r="A6606" t="s">
        <v>35</v>
      </c>
      <c r="B6606" t="s">
        <v>33</v>
      </c>
      <c r="C6606" s="37">
        <v>2223</v>
      </c>
      <c r="D6606" s="38">
        <v>2012</v>
      </c>
    </row>
    <row r="6607" spans="1:4" x14ac:dyDescent="0.25">
      <c r="A6607" t="s">
        <v>35</v>
      </c>
      <c r="B6607" t="s">
        <v>34</v>
      </c>
      <c r="C6607" s="37">
        <v>108</v>
      </c>
      <c r="D6607" s="38">
        <v>2012</v>
      </c>
    </row>
    <row r="6608" spans="1:4" x14ac:dyDescent="0.25">
      <c r="A6608" t="s">
        <v>35</v>
      </c>
      <c r="B6608" t="s">
        <v>35</v>
      </c>
      <c r="C6608" s="37" t="s">
        <v>60</v>
      </c>
      <c r="D6608" s="38">
        <v>2012</v>
      </c>
    </row>
    <row r="6609" spans="1:4" x14ac:dyDescent="0.25">
      <c r="A6609" t="s">
        <v>35</v>
      </c>
      <c r="B6609" t="s">
        <v>36</v>
      </c>
      <c r="C6609" s="37">
        <v>233</v>
      </c>
      <c r="D6609" s="38">
        <v>2012</v>
      </c>
    </row>
    <row r="6610" spans="1:4" x14ac:dyDescent="0.25">
      <c r="A6610" t="s">
        <v>35</v>
      </c>
      <c r="B6610" t="s">
        <v>37</v>
      </c>
      <c r="C6610" s="37">
        <v>0</v>
      </c>
      <c r="D6610" s="38">
        <v>2012</v>
      </c>
    </row>
    <row r="6611" spans="1:4" x14ac:dyDescent="0.25">
      <c r="A6611" t="s">
        <v>35</v>
      </c>
      <c r="B6611" t="s">
        <v>38</v>
      </c>
      <c r="C6611" s="37">
        <v>524</v>
      </c>
      <c r="D6611" s="38">
        <v>2012</v>
      </c>
    </row>
    <row r="6612" spans="1:4" x14ac:dyDescent="0.25">
      <c r="A6612" t="s">
        <v>35</v>
      </c>
      <c r="B6612" t="s">
        <v>39</v>
      </c>
      <c r="C6612" s="37">
        <v>158</v>
      </c>
      <c r="D6612" s="38">
        <v>2012</v>
      </c>
    </row>
    <row r="6613" spans="1:4" x14ac:dyDescent="0.25">
      <c r="A6613" t="s">
        <v>35</v>
      </c>
      <c r="B6613" t="s">
        <v>40</v>
      </c>
      <c r="C6613" s="37">
        <v>318</v>
      </c>
      <c r="D6613" s="38">
        <v>2012</v>
      </c>
    </row>
    <row r="6614" spans="1:4" x14ac:dyDescent="0.25">
      <c r="A6614" t="s">
        <v>35</v>
      </c>
      <c r="B6614" t="s">
        <v>41</v>
      </c>
      <c r="C6614" s="37">
        <v>874</v>
      </c>
      <c r="D6614" s="38">
        <v>2012</v>
      </c>
    </row>
    <row r="6615" spans="1:4" x14ac:dyDescent="0.25">
      <c r="A6615" t="s">
        <v>35</v>
      </c>
      <c r="B6615" t="s">
        <v>42</v>
      </c>
      <c r="C6615" s="37">
        <v>497</v>
      </c>
      <c r="D6615" s="38">
        <v>2012</v>
      </c>
    </row>
    <row r="6616" spans="1:4" x14ac:dyDescent="0.25">
      <c r="A6616" t="s">
        <v>35</v>
      </c>
      <c r="B6616" t="s">
        <v>43</v>
      </c>
      <c r="C6616" s="37">
        <v>563</v>
      </c>
      <c r="D6616" s="38">
        <v>2012</v>
      </c>
    </row>
    <row r="6617" spans="1:4" x14ac:dyDescent="0.25">
      <c r="A6617" t="s">
        <v>35</v>
      </c>
      <c r="B6617" t="s">
        <v>44</v>
      </c>
      <c r="C6617" s="37">
        <v>587</v>
      </c>
      <c r="D6617" s="38">
        <v>2012</v>
      </c>
    </row>
    <row r="6618" spans="1:4" x14ac:dyDescent="0.25">
      <c r="A6618" t="s">
        <v>35</v>
      </c>
      <c r="B6618" t="s">
        <v>45</v>
      </c>
      <c r="C6618" s="37">
        <v>106</v>
      </c>
      <c r="D6618" s="38">
        <v>2012</v>
      </c>
    </row>
    <row r="6619" spans="1:4" x14ac:dyDescent="0.25">
      <c r="A6619" t="s">
        <v>35</v>
      </c>
      <c r="B6619" t="s">
        <v>46</v>
      </c>
      <c r="C6619" s="37">
        <v>702</v>
      </c>
      <c r="D6619" s="38">
        <v>2012</v>
      </c>
    </row>
    <row r="6620" spans="1:4" x14ac:dyDescent="0.25">
      <c r="A6620" t="s">
        <v>35</v>
      </c>
      <c r="B6620" t="s">
        <v>47</v>
      </c>
      <c r="C6620" s="37">
        <v>0</v>
      </c>
      <c r="D6620" s="38">
        <v>2012</v>
      </c>
    </row>
    <row r="6621" spans="1:4" x14ac:dyDescent="0.25">
      <c r="A6621" t="s">
        <v>35</v>
      </c>
      <c r="B6621" t="s">
        <v>48</v>
      </c>
      <c r="C6621" s="37">
        <v>456</v>
      </c>
      <c r="D6621" s="38">
        <v>2012</v>
      </c>
    </row>
    <row r="6622" spans="1:4" x14ac:dyDescent="0.25">
      <c r="A6622" t="s">
        <v>35</v>
      </c>
      <c r="B6622" t="s">
        <v>49</v>
      </c>
      <c r="C6622" s="37">
        <v>2507</v>
      </c>
      <c r="D6622" s="38">
        <v>2012</v>
      </c>
    </row>
    <row r="6623" spans="1:4" x14ac:dyDescent="0.25">
      <c r="A6623" t="s">
        <v>35</v>
      </c>
      <c r="B6623" t="s">
        <v>50</v>
      </c>
      <c r="C6623" s="37">
        <v>232</v>
      </c>
      <c r="D6623" s="38">
        <v>2012</v>
      </c>
    </row>
    <row r="6624" spans="1:4" x14ac:dyDescent="0.25">
      <c r="A6624" t="s">
        <v>35</v>
      </c>
      <c r="B6624" t="s">
        <v>51</v>
      </c>
      <c r="C6624" s="37">
        <v>3130</v>
      </c>
      <c r="D6624" s="38">
        <v>2012</v>
      </c>
    </row>
    <row r="6625" spans="1:4" x14ac:dyDescent="0.25">
      <c r="A6625" t="s">
        <v>35</v>
      </c>
      <c r="B6625" t="s">
        <v>52</v>
      </c>
      <c r="C6625" s="37">
        <v>229</v>
      </c>
      <c r="D6625" s="38">
        <v>2012</v>
      </c>
    </row>
    <row r="6626" spans="1:4" x14ac:dyDescent="0.25">
      <c r="A6626" t="s">
        <v>35</v>
      </c>
      <c r="B6626" t="s">
        <v>53</v>
      </c>
      <c r="C6626" s="37">
        <v>79</v>
      </c>
      <c r="D6626" s="38">
        <v>2012</v>
      </c>
    </row>
    <row r="6627" spans="1:4" x14ac:dyDescent="0.25">
      <c r="A6627" t="s">
        <v>35</v>
      </c>
      <c r="B6627" t="s">
        <v>54</v>
      </c>
      <c r="C6627" s="37">
        <v>1076</v>
      </c>
      <c r="D6627" s="38">
        <v>2012</v>
      </c>
    </row>
    <row r="6628" spans="1:4" x14ac:dyDescent="0.25">
      <c r="A6628" t="s">
        <v>35</v>
      </c>
      <c r="B6628" t="s">
        <v>55</v>
      </c>
      <c r="C6628" s="37">
        <v>1327</v>
      </c>
      <c r="D6628" s="38">
        <v>2012</v>
      </c>
    </row>
    <row r="6629" spans="1:4" x14ac:dyDescent="0.25">
      <c r="A6629" t="s">
        <v>35</v>
      </c>
      <c r="B6629" t="s">
        <v>56</v>
      </c>
      <c r="C6629" s="37">
        <v>111</v>
      </c>
      <c r="D6629" s="38">
        <v>2012</v>
      </c>
    </row>
    <row r="6630" spans="1:4" x14ac:dyDescent="0.25">
      <c r="A6630" t="s">
        <v>35</v>
      </c>
      <c r="B6630" t="s">
        <v>57</v>
      </c>
      <c r="C6630" s="37">
        <v>316</v>
      </c>
      <c r="D6630" s="38">
        <v>2012</v>
      </c>
    </row>
    <row r="6631" spans="1:4" x14ac:dyDescent="0.25">
      <c r="A6631" t="s">
        <v>35</v>
      </c>
      <c r="B6631" t="s">
        <v>58</v>
      </c>
      <c r="C6631" s="37">
        <v>917</v>
      </c>
      <c r="D6631" s="38">
        <v>2012</v>
      </c>
    </row>
    <row r="6632" spans="1:4" x14ac:dyDescent="0.25">
      <c r="A6632" t="s">
        <v>36</v>
      </c>
      <c r="B6632" t="s">
        <v>8</v>
      </c>
      <c r="C6632" s="37">
        <v>761</v>
      </c>
      <c r="D6632" s="38">
        <v>2012</v>
      </c>
    </row>
    <row r="6633" spans="1:4" x14ac:dyDescent="0.25">
      <c r="A6633" t="s">
        <v>36</v>
      </c>
      <c r="B6633" t="s">
        <v>9</v>
      </c>
      <c r="C6633" s="37">
        <v>2161</v>
      </c>
      <c r="D6633" s="38">
        <v>2012</v>
      </c>
    </row>
    <row r="6634" spans="1:4" x14ac:dyDescent="0.25">
      <c r="A6634" t="s">
        <v>36</v>
      </c>
      <c r="B6634" t="s">
        <v>10</v>
      </c>
      <c r="C6634" s="37">
        <v>8748</v>
      </c>
      <c r="D6634" s="38">
        <v>2012</v>
      </c>
    </row>
    <row r="6635" spans="1:4" x14ac:dyDescent="0.25">
      <c r="A6635" t="s">
        <v>36</v>
      </c>
      <c r="B6635" t="s">
        <v>11</v>
      </c>
      <c r="C6635" s="37">
        <v>353</v>
      </c>
      <c r="D6635" s="38">
        <v>2012</v>
      </c>
    </row>
    <row r="6636" spans="1:4" x14ac:dyDescent="0.25">
      <c r="A6636" t="s">
        <v>36</v>
      </c>
      <c r="B6636" t="s">
        <v>12</v>
      </c>
      <c r="C6636" s="37">
        <v>49978</v>
      </c>
      <c r="D6636" s="38">
        <v>2012</v>
      </c>
    </row>
    <row r="6637" spans="1:4" x14ac:dyDescent="0.25">
      <c r="A6637" t="s">
        <v>36</v>
      </c>
      <c r="B6637" t="s">
        <v>13</v>
      </c>
      <c r="C6637" s="37">
        <v>6402</v>
      </c>
      <c r="D6637" s="38">
        <v>2012</v>
      </c>
    </row>
    <row r="6638" spans="1:4" x14ac:dyDescent="0.25">
      <c r="A6638" t="s">
        <v>36</v>
      </c>
      <c r="B6638" t="s">
        <v>14</v>
      </c>
      <c r="C6638" s="37">
        <v>143</v>
      </c>
      <c r="D6638" s="38">
        <v>2012</v>
      </c>
    </row>
    <row r="6639" spans="1:4" x14ac:dyDescent="0.25">
      <c r="A6639" t="s">
        <v>36</v>
      </c>
      <c r="B6639" t="s">
        <v>15</v>
      </c>
      <c r="C6639" s="37">
        <v>373</v>
      </c>
      <c r="D6639" s="38">
        <v>2012</v>
      </c>
    </row>
    <row r="6640" spans="1:4" x14ac:dyDescent="0.25">
      <c r="A6640" t="s">
        <v>36</v>
      </c>
      <c r="B6640" t="s">
        <v>16</v>
      </c>
      <c r="C6640" s="37">
        <v>468</v>
      </c>
      <c r="D6640" s="38">
        <v>2012</v>
      </c>
    </row>
    <row r="6641" spans="1:4" x14ac:dyDescent="0.25">
      <c r="A6641" t="s">
        <v>36</v>
      </c>
      <c r="B6641" t="s">
        <v>17</v>
      </c>
      <c r="C6641" s="37">
        <v>3381</v>
      </c>
      <c r="D6641" s="38">
        <v>2012</v>
      </c>
    </row>
    <row r="6642" spans="1:4" x14ac:dyDescent="0.25">
      <c r="A6642" t="s">
        <v>36</v>
      </c>
      <c r="B6642" t="s">
        <v>18</v>
      </c>
      <c r="C6642" s="37">
        <v>745</v>
      </c>
      <c r="D6642" s="38">
        <v>2012</v>
      </c>
    </row>
    <row r="6643" spans="1:4" x14ac:dyDescent="0.25">
      <c r="A6643" t="s">
        <v>36</v>
      </c>
      <c r="B6643" t="s">
        <v>19</v>
      </c>
      <c r="C6643" s="37">
        <v>2053</v>
      </c>
      <c r="D6643" s="38">
        <v>2012</v>
      </c>
    </row>
    <row r="6644" spans="1:4" x14ac:dyDescent="0.25">
      <c r="A6644" t="s">
        <v>36</v>
      </c>
      <c r="B6644" t="s">
        <v>20</v>
      </c>
      <c r="C6644" s="37">
        <v>1503</v>
      </c>
      <c r="D6644" s="38">
        <v>2012</v>
      </c>
    </row>
    <row r="6645" spans="1:4" x14ac:dyDescent="0.25">
      <c r="A6645" t="s">
        <v>36</v>
      </c>
      <c r="B6645" t="s">
        <v>21</v>
      </c>
      <c r="C6645" s="37">
        <v>2822</v>
      </c>
      <c r="D6645" s="38">
        <v>2012</v>
      </c>
    </row>
    <row r="6646" spans="1:4" x14ac:dyDescent="0.25">
      <c r="A6646" t="s">
        <v>36</v>
      </c>
      <c r="B6646" t="s">
        <v>22</v>
      </c>
      <c r="C6646" s="37">
        <v>362</v>
      </c>
      <c r="D6646" s="38">
        <v>2012</v>
      </c>
    </row>
    <row r="6647" spans="1:4" x14ac:dyDescent="0.25">
      <c r="A6647" t="s">
        <v>36</v>
      </c>
      <c r="B6647" t="s">
        <v>23</v>
      </c>
      <c r="C6647" s="37">
        <v>714</v>
      </c>
      <c r="D6647" s="38">
        <v>2012</v>
      </c>
    </row>
    <row r="6648" spans="1:4" x14ac:dyDescent="0.25">
      <c r="A6648" t="s">
        <v>36</v>
      </c>
      <c r="B6648" t="s">
        <v>24</v>
      </c>
      <c r="C6648" s="37">
        <v>1202</v>
      </c>
      <c r="D6648" s="38">
        <v>2012</v>
      </c>
    </row>
    <row r="6649" spans="1:4" x14ac:dyDescent="0.25">
      <c r="A6649" t="s">
        <v>36</v>
      </c>
      <c r="B6649" t="s">
        <v>25</v>
      </c>
      <c r="C6649" s="37">
        <v>952</v>
      </c>
      <c r="D6649" s="38">
        <v>2012</v>
      </c>
    </row>
    <row r="6650" spans="1:4" x14ac:dyDescent="0.25">
      <c r="A6650" t="s">
        <v>36</v>
      </c>
      <c r="B6650" t="s">
        <v>26</v>
      </c>
      <c r="C6650" s="37">
        <v>421</v>
      </c>
      <c r="D6650" s="38">
        <v>2012</v>
      </c>
    </row>
    <row r="6651" spans="1:4" x14ac:dyDescent="0.25">
      <c r="A6651" t="s">
        <v>36</v>
      </c>
      <c r="B6651" t="s">
        <v>27</v>
      </c>
      <c r="C6651" s="37">
        <v>209</v>
      </c>
      <c r="D6651" s="38">
        <v>2012</v>
      </c>
    </row>
    <row r="6652" spans="1:4" x14ac:dyDescent="0.25">
      <c r="A6652" t="s">
        <v>36</v>
      </c>
      <c r="B6652" t="s">
        <v>28</v>
      </c>
      <c r="C6652" s="37">
        <v>934</v>
      </c>
      <c r="D6652" s="38">
        <v>2012</v>
      </c>
    </row>
    <row r="6653" spans="1:4" x14ac:dyDescent="0.25">
      <c r="A6653" t="s">
        <v>36</v>
      </c>
      <c r="B6653" t="s">
        <v>29</v>
      </c>
      <c r="C6653" s="37">
        <v>318</v>
      </c>
      <c r="D6653" s="38">
        <v>2012</v>
      </c>
    </row>
    <row r="6654" spans="1:4" x14ac:dyDescent="0.25">
      <c r="A6654" t="s">
        <v>36</v>
      </c>
      <c r="B6654" t="s">
        <v>30</v>
      </c>
      <c r="C6654" s="37">
        <v>1235</v>
      </c>
      <c r="D6654" s="38">
        <v>2012</v>
      </c>
    </row>
    <row r="6655" spans="1:4" x14ac:dyDescent="0.25">
      <c r="A6655" t="s">
        <v>36</v>
      </c>
      <c r="B6655" t="s">
        <v>31</v>
      </c>
      <c r="C6655" s="37">
        <v>1157</v>
      </c>
      <c r="D6655" s="38">
        <v>2012</v>
      </c>
    </row>
    <row r="6656" spans="1:4" x14ac:dyDescent="0.25">
      <c r="A6656" t="s">
        <v>36</v>
      </c>
      <c r="B6656" t="s">
        <v>32</v>
      </c>
      <c r="C6656" s="37">
        <v>783</v>
      </c>
      <c r="D6656" s="38">
        <v>2012</v>
      </c>
    </row>
    <row r="6657" spans="1:4" x14ac:dyDescent="0.25">
      <c r="A6657" t="s">
        <v>36</v>
      </c>
      <c r="B6657" t="s">
        <v>33</v>
      </c>
      <c r="C6657" s="37">
        <v>694</v>
      </c>
      <c r="D6657" s="38">
        <v>2012</v>
      </c>
    </row>
    <row r="6658" spans="1:4" x14ac:dyDescent="0.25">
      <c r="A6658" t="s">
        <v>36</v>
      </c>
      <c r="B6658" t="s">
        <v>34</v>
      </c>
      <c r="C6658" s="37">
        <v>1086</v>
      </c>
      <c r="D6658" s="38">
        <v>2012</v>
      </c>
    </row>
    <row r="6659" spans="1:4" x14ac:dyDescent="0.25">
      <c r="A6659" t="s">
        <v>36</v>
      </c>
      <c r="B6659" t="s">
        <v>35</v>
      </c>
      <c r="C6659" s="37">
        <v>714</v>
      </c>
      <c r="D6659" s="38">
        <v>2012</v>
      </c>
    </row>
    <row r="6660" spans="1:4" x14ac:dyDescent="0.25">
      <c r="A6660" t="s">
        <v>36</v>
      </c>
      <c r="B6660" t="s">
        <v>36</v>
      </c>
      <c r="C6660" s="37" t="s">
        <v>60</v>
      </c>
      <c r="D6660" s="38">
        <v>2012</v>
      </c>
    </row>
    <row r="6661" spans="1:4" x14ac:dyDescent="0.25">
      <c r="A6661" t="s">
        <v>36</v>
      </c>
      <c r="B6661" t="s">
        <v>37</v>
      </c>
      <c r="C6661" s="37">
        <v>175</v>
      </c>
      <c r="D6661" s="38">
        <v>2012</v>
      </c>
    </row>
    <row r="6662" spans="1:4" x14ac:dyDescent="0.25">
      <c r="A6662" t="s">
        <v>36</v>
      </c>
      <c r="B6662" t="s">
        <v>38</v>
      </c>
      <c r="C6662" s="37">
        <v>912</v>
      </c>
      <c r="D6662" s="38">
        <v>2012</v>
      </c>
    </row>
    <row r="6663" spans="1:4" x14ac:dyDescent="0.25">
      <c r="A6663" t="s">
        <v>36</v>
      </c>
      <c r="B6663" t="s">
        <v>39</v>
      </c>
      <c r="C6663" s="37">
        <v>1138</v>
      </c>
      <c r="D6663" s="38">
        <v>2012</v>
      </c>
    </row>
    <row r="6664" spans="1:4" x14ac:dyDescent="0.25">
      <c r="A6664" t="s">
        <v>36</v>
      </c>
      <c r="B6664" t="s">
        <v>40</v>
      </c>
      <c r="C6664" s="37">
        <v>3521</v>
      </c>
      <c r="D6664" s="38">
        <v>2012</v>
      </c>
    </row>
    <row r="6665" spans="1:4" x14ac:dyDescent="0.25">
      <c r="A6665" t="s">
        <v>36</v>
      </c>
      <c r="B6665" t="s">
        <v>41</v>
      </c>
      <c r="C6665" s="37">
        <v>767</v>
      </c>
      <c r="D6665" s="38">
        <v>2012</v>
      </c>
    </row>
    <row r="6666" spans="1:4" x14ac:dyDescent="0.25">
      <c r="A6666" t="s">
        <v>36</v>
      </c>
      <c r="B6666" t="s">
        <v>42</v>
      </c>
      <c r="C6666" s="37">
        <v>702</v>
      </c>
      <c r="D6666" s="38">
        <v>2012</v>
      </c>
    </row>
    <row r="6667" spans="1:4" x14ac:dyDescent="0.25">
      <c r="A6667" t="s">
        <v>36</v>
      </c>
      <c r="B6667" t="s">
        <v>43</v>
      </c>
      <c r="C6667" s="37">
        <v>1407</v>
      </c>
      <c r="D6667" s="38">
        <v>2012</v>
      </c>
    </row>
    <row r="6668" spans="1:4" x14ac:dyDescent="0.25">
      <c r="A6668" t="s">
        <v>36</v>
      </c>
      <c r="B6668" t="s">
        <v>44</v>
      </c>
      <c r="C6668" s="37">
        <v>1520</v>
      </c>
      <c r="D6668" s="38">
        <v>2012</v>
      </c>
    </row>
    <row r="6669" spans="1:4" x14ac:dyDescent="0.25">
      <c r="A6669" t="s">
        <v>36</v>
      </c>
      <c r="B6669" t="s">
        <v>45</v>
      </c>
      <c r="C6669" s="37">
        <v>3101</v>
      </c>
      <c r="D6669" s="38">
        <v>2012</v>
      </c>
    </row>
    <row r="6670" spans="1:4" x14ac:dyDescent="0.25">
      <c r="A6670" t="s">
        <v>36</v>
      </c>
      <c r="B6670" t="s">
        <v>46</v>
      </c>
      <c r="C6670" s="37">
        <v>1601</v>
      </c>
      <c r="D6670" s="38">
        <v>2012</v>
      </c>
    </row>
    <row r="6671" spans="1:4" x14ac:dyDescent="0.25">
      <c r="A6671" t="s">
        <v>36</v>
      </c>
      <c r="B6671" t="s">
        <v>47</v>
      </c>
      <c r="C6671" s="37">
        <v>336</v>
      </c>
      <c r="D6671" s="38">
        <v>2012</v>
      </c>
    </row>
    <row r="6672" spans="1:4" x14ac:dyDescent="0.25">
      <c r="A6672" t="s">
        <v>36</v>
      </c>
      <c r="B6672" t="s">
        <v>48</v>
      </c>
      <c r="C6672" s="37">
        <v>480</v>
      </c>
      <c r="D6672" s="38">
        <v>2012</v>
      </c>
    </row>
    <row r="6673" spans="1:4" x14ac:dyDescent="0.25">
      <c r="A6673" t="s">
        <v>36</v>
      </c>
      <c r="B6673" t="s">
        <v>49</v>
      </c>
      <c r="C6673" s="37">
        <v>0</v>
      </c>
      <c r="D6673" s="38">
        <v>2012</v>
      </c>
    </row>
    <row r="6674" spans="1:4" x14ac:dyDescent="0.25">
      <c r="A6674" t="s">
        <v>36</v>
      </c>
      <c r="B6674" t="s">
        <v>50</v>
      </c>
      <c r="C6674" s="37">
        <v>1699</v>
      </c>
      <c r="D6674" s="38">
        <v>2012</v>
      </c>
    </row>
    <row r="6675" spans="1:4" x14ac:dyDescent="0.25">
      <c r="A6675" t="s">
        <v>36</v>
      </c>
      <c r="B6675" t="s">
        <v>51</v>
      </c>
      <c r="C6675" s="37">
        <v>5484</v>
      </c>
      <c r="D6675" s="38">
        <v>2012</v>
      </c>
    </row>
    <row r="6676" spans="1:4" x14ac:dyDescent="0.25">
      <c r="A6676" t="s">
        <v>36</v>
      </c>
      <c r="B6676" t="s">
        <v>52</v>
      </c>
      <c r="C6676" s="37">
        <v>4605</v>
      </c>
      <c r="D6676" s="38">
        <v>2012</v>
      </c>
    </row>
    <row r="6677" spans="1:4" x14ac:dyDescent="0.25">
      <c r="A6677" t="s">
        <v>36</v>
      </c>
      <c r="B6677" t="s">
        <v>53</v>
      </c>
      <c r="C6677" s="37">
        <v>121</v>
      </c>
      <c r="D6677" s="38">
        <v>2012</v>
      </c>
    </row>
    <row r="6678" spans="1:4" x14ac:dyDescent="0.25">
      <c r="A6678" t="s">
        <v>36</v>
      </c>
      <c r="B6678" t="s">
        <v>54</v>
      </c>
      <c r="C6678" s="37">
        <v>1135</v>
      </c>
      <c r="D6678" s="38">
        <v>2012</v>
      </c>
    </row>
    <row r="6679" spans="1:4" x14ac:dyDescent="0.25">
      <c r="A6679" t="s">
        <v>36</v>
      </c>
      <c r="B6679" t="s">
        <v>55</v>
      </c>
      <c r="C6679" s="37">
        <v>2997</v>
      </c>
      <c r="D6679" s="38">
        <v>2012</v>
      </c>
    </row>
    <row r="6680" spans="1:4" x14ac:dyDescent="0.25">
      <c r="A6680" t="s">
        <v>36</v>
      </c>
      <c r="B6680" t="s">
        <v>56</v>
      </c>
      <c r="C6680" s="37">
        <v>100</v>
      </c>
      <c r="D6680" s="38">
        <v>2012</v>
      </c>
    </row>
    <row r="6681" spans="1:4" x14ac:dyDescent="0.25">
      <c r="A6681" t="s">
        <v>36</v>
      </c>
      <c r="B6681" t="s">
        <v>57</v>
      </c>
      <c r="C6681" s="37">
        <v>1046</v>
      </c>
      <c r="D6681" s="38">
        <v>2012</v>
      </c>
    </row>
    <row r="6682" spans="1:4" x14ac:dyDescent="0.25">
      <c r="A6682" t="s">
        <v>36</v>
      </c>
      <c r="B6682" t="s">
        <v>58</v>
      </c>
      <c r="C6682" s="37">
        <v>766</v>
      </c>
      <c r="D6682" s="38">
        <v>2012</v>
      </c>
    </row>
    <row r="6683" spans="1:4" x14ac:dyDescent="0.25">
      <c r="A6683" t="s">
        <v>37</v>
      </c>
      <c r="B6683" t="s">
        <v>8</v>
      </c>
      <c r="C6683" s="37">
        <v>0</v>
      </c>
      <c r="D6683" s="38">
        <v>2012</v>
      </c>
    </row>
    <row r="6684" spans="1:4" x14ac:dyDescent="0.25">
      <c r="A6684" t="s">
        <v>37</v>
      </c>
      <c r="B6684" t="s">
        <v>9</v>
      </c>
      <c r="C6684" s="37">
        <v>437</v>
      </c>
      <c r="D6684" s="38">
        <v>2012</v>
      </c>
    </row>
    <row r="6685" spans="1:4" x14ac:dyDescent="0.25">
      <c r="A6685" t="s">
        <v>37</v>
      </c>
      <c r="B6685" t="s">
        <v>10</v>
      </c>
      <c r="C6685" s="37">
        <v>440</v>
      </c>
      <c r="D6685" s="38">
        <v>2012</v>
      </c>
    </row>
    <row r="6686" spans="1:4" x14ac:dyDescent="0.25">
      <c r="A6686" t="s">
        <v>37</v>
      </c>
      <c r="B6686" t="s">
        <v>11</v>
      </c>
      <c r="C6686" s="37">
        <v>0</v>
      </c>
      <c r="D6686" s="38">
        <v>2012</v>
      </c>
    </row>
    <row r="6687" spans="1:4" x14ac:dyDescent="0.25">
      <c r="A6687" t="s">
        <v>37</v>
      </c>
      <c r="B6687" t="s">
        <v>12</v>
      </c>
      <c r="C6687" s="37">
        <v>1514</v>
      </c>
      <c r="D6687" s="38">
        <v>2012</v>
      </c>
    </row>
    <row r="6688" spans="1:4" x14ac:dyDescent="0.25">
      <c r="A6688" t="s">
        <v>37</v>
      </c>
      <c r="B6688" t="s">
        <v>13</v>
      </c>
      <c r="C6688" s="37">
        <v>572</v>
      </c>
      <c r="D6688" s="38">
        <v>2012</v>
      </c>
    </row>
    <row r="6689" spans="1:4" x14ac:dyDescent="0.25">
      <c r="A6689" t="s">
        <v>37</v>
      </c>
      <c r="B6689" t="s">
        <v>14</v>
      </c>
      <c r="C6689" s="37">
        <v>1345</v>
      </c>
      <c r="D6689" s="38">
        <v>2012</v>
      </c>
    </row>
    <row r="6690" spans="1:4" x14ac:dyDescent="0.25">
      <c r="A6690" t="s">
        <v>37</v>
      </c>
      <c r="B6690" t="s">
        <v>15</v>
      </c>
      <c r="C6690" s="37">
        <v>0</v>
      </c>
      <c r="D6690" s="38">
        <v>2012</v>
      </c>
    </row>
    <row r="6691" spans="1:4" x14ac:dyDescent="0.25">
      <c r="A6691" t="s">
        <v>37</v>
      </c>
      <c r="B6691" t="s">
        <v>16</v>
      </c>
      <c r="C6691" s="37">
        <v>101</v>
      </c>
      <c r="D6691" s="38">
        <v>2012</v>
      </c>
    </row>
    <row r="6692" spans="1:4" x14ac:dyDescent="0.25">
      <c r="A6692" t="s">
        <v>37</v>
      </c>
      <c r="B6692" t="s">
        <v>17</v>
      </c>
      <c r="C6692" s="37">
        <v>2746</v>
      </c>
      <c r="D6692" s="38">
        <v>2012</v>
      </c>
    </row>
    <row r="6693" spans="1:4" x14ac:dyDescent="0.25">
      <c r="A6693" t="s">
        <v>37</v>
      </c>
      <c r="B6693" t="s">
        <v>18</v>
      </c>
      <c r="C6693" s="37">
        <v>470</v>
      </c>
      <c r="D6693" s="38">
        <v>2012</v>
      </c>
    </row>
    <row r="6694" spans="1:4" x14ac:dyDescent="0.25">
      <c r="A6694" t="s">
        <v>37</v>
      </c>
      <c r="B6694" t="s">
        <v>19</v>
      </c>
      <c r="C6694" s="37">
        <v>43</v>
      </c>
      <c r="D6694" s="38">
        <v>2012</v>
      </c>
    </row>
    <row r="6695" spans="1:4" x14ac:dyDescent="0.25">
      <c r="A6695" t="s">
        <v>37</v>
      </c>
      <c r="B6695" t="s">
        <v>20</v>
      </c>
      <c r="C6695" s="37">
        <v>20</v>
      </c>
      <c r="D6695" s="38">
        <v>2012</v>
      </c>
    </row>
    <row r="6696" spans="1:4" x14ac:dyDescent="0.25">
      <c r="A6696" t="s">
        <v>37</v>
      </c>
      <c r="B6696" t="s">
        <v>21</v>
      </c>
      <c r="C6696" s="37">
        <v>673</v>
      </c>
      <c r="D6696" s="38">
        <v>2012</v>
      </c>
    </row>
    <row r="6697" spans="1:4" x14ac:dyDescent="0.25">
      <c r="A6697" t="s">
        <v>37</v>
      </c>
      <c r="B6697" t="s">
        <v>22</v>
      </c>
      <c r="C6697" s="37">
        <v>297</v>
      </c>
      <c r="D6697" s="38">
        <v>2012</v>
      </c>
    </row>
    <row r="6698" spans="1:4" x14ac:dyDescent="0.25">
      <c r="A6698" t="s">
        <v>37</v>
      </c>
      <c r="B6698" t="s">
        <v>23</v>
      </c>
      <c r="C6698" s="37">
        <v>53</v>
      </c>
      <c r="D6698" s="38">
        <v>2012</v>
      </c>
    </row>
    <row r="6699" spans="1:4" x14ac:dyDescent="0.25">
      <c r="A6699" t="s">
        <v>37</v>
      </c>
      <c r="B6699" t="s">
        <v>24</v>
      </c>
      <c r="C6699" s="37">
        <v>102</v>
      </c>
      <c r="D6699" s="38">
        <v>2012</v>
      </c>
    </row>
    <row r="6700" spans="1:4" x14ac:dyDescent="0.25">
      <c r="A6700" t="s">
        <v>37</v>
      </c>
      <c r="B6700" t="s">
        <v>25</v>
      </c>
      <c r="C6700" s="37">
        <v>284</v>
      </c>
      <c r="D6700" s="38">
        <v>2012</v>
      </c>
    </row>
    <row r="6701" spans="1:4" x14ac:dyDescent="0.25">
      <c r="A6701" t="s">
        <v>37</v>
      </c>
      <c r="B6701" t="s">
        <v>26</v>
      </c>
      <c r="C6701" s="37">
        <v>7</v>
      </c>
      <c r="D6701" s="38">
        <v>2012</v>
      </c>
    </row>
    <row r="6702" spans="1:4" x14ac:dyDescent="0.25">
      <c r="A6702" t="s">
        <v>37</v>
      </c>
      <c r="B6702" t="s">
        <v>27</v>
      </c>
      <c r="C6702" s="37">
        <v>6118</v>
      </c>
      <c r="D6702" s="38">
        <v>2012</v>
      </c>
    </row>
    <row r="6703" spans="1:4" x14ac:dyDescent="0.25">
      <c r="A6703" t="s">
        <v>37</v>
      </c>
      <c r="B6703" t="s">
        <v>28</v>
      </c>
      <c r="C6703" s="37">
        <v>33</v>
      </c>
      <c r="D6703" s="38">
        <v>2012</v>
      </c>
    </row>
    <row r="6704" spans="1:4" x14ac:dyDescent="0.25">
      <c r="A6704" t="s">
        <v>37</v>
      </c>
      <c r="B6704" t="s">
        <v>29</v>
      </c>
      <c r="C6704" s="37">
        <v>18990</v>
      </c>
      <c r="D6704" s="38">
        <v>2012</v>
      </c>
    </row>
    <row r="6705" spans="1:4" x14ac:dyDescent="0.25">
      <c r="A6705" t="s">
        <v>37</v>
      </c>
      <c r="B6705" t="s">
        <v>30</v>
      </c>
      <c r="C6705" s="37">
        <v>426</v>
      </c>
      <c r="D6705" s="38">
        <v>2012</v>
      </c>
    </row>
    <row r="6706" spans="1:4" x14ac:dyDescent="0.25">
      <c r="A6706" t="s">
        <v>37</v>
      </c>
      <c r="B6706" t="s">
        <v>31</v>
      </c>
      <c r="C6706" s="37">
        <v>0</v>
      </c>
      <c r="D6706" s="38">
        <v>2012</v>
      </c>
    </row>
    <row r="6707" spans="1:4" x14ac:dyDescent="0.25">
      <c r="A6707" t="s">
        <v>37</v>
      </c>
      <c r="B6707" t="s">
        <v>32</v>
      </c>
      <c r="C6707" s="37">
        <v>0</v>
      </c>
      <c r="D6707" s="38">
        <v>2012</v>
      </c>
    </row>
    <row r="6708" spans="1:4" x14ac:dyDescent="0.25">
      <c r="A6708" t="s">
        <v>37</v>
      </c>
      <c r="B6708" t="s">
        <v>33</v>
      </c>
      <c r="C6708" s="37">
        <v>289</v>
      </c>
      <c r="D6708" s="38">
        <v>2012</v>
      </c>
    </row>
    <row r="6709" spans="1:4" x14ac:dyDescent="0.25">
      <c r="A6709" t="s">
        <v>37</v>
      </c>
      <c r="B6709" t="s">
        <v>34</v>
      </c>
      <c r="C6709" s="37">
        <v>0</v>
      </c>
      <c r="D6709" s="38">
        <v>2012</v>
      </c>
    </row>
    <row r="6710" spans="1:4" x14ac:dyDescent="0.25">
      <c r="A6710" t="s">
        <v>37</v>
      </c>
      <c r="B6710" t="s">
        <v>35</v>
      </c>
      <c r="C6710" s="37">
        <v>110</v>
      </c>
      <c r="D6710" s="38">
        <v>2012</v>
      </c>
    </row>
    <row r="6711" spans="1:4" x14ac:dyDescent="0.25">
      <c r="A6711" t="s">
        <v>37</v>
      </c>
      <c r="B6711" t="s">
        <v>36</v>
      </c>
      <c r="C6711" s="37">
        <v>0</v>
      </c>
      <c r="D6711" s="38">
        <v>2012</v>
      </c>
    </row>
    <row r="6712" spans="1:4" x14ac:dyDescent="0.25">
      <c r="A6712" t="s">
        <v>37</v>
      </c>
      <c r="B6712" t="s">
        <v>37</v>
      </c>
      <c r="C6712" s="37" t="s">
        <v>60</v>
      </c>
      <c r="D6712" s="38">
        <v>2012</v>
      </c>
    </row>
    <row r="6713" spans="1:4" x14ac:dyDescent="0.25">
      <c r="A6713" t="s">
        <v>37</v>
      </c>
      <c r="B6713" t="s">
        <v>38</v>
      </c>
      <c r="C6713" s="37">
        <v>591</v>
      </c>
      <c r="D6713" s="38">
        <v>2012</v>
      </c>
    </row>
    <row r="6714" spans="1:4" x14ac:dyDescent="0.25">
      <c r="A6714" t="s">
        <v>37</v>
      </c>
      <c r="B6714" t="s">
        <v>39</v>
      </c>
      <c r="C6714" s="37">
        <v>223</v>
      </c>
      <c r="D6714" s="38">
        <v>2012</v>
      </c>
    </row>
    <row r="6715" spans="1:4" x14ac:dyDescent="0.25">
      <c r="A6715" t="s">
        <v>37</v>
      </c>
      <c r="B6715" t="s">
        <v>40</v>
      </c>
      <c r="C6715" s="37">
        <v>2905</v>
      </c>
      <c r="D6715" s="38">
        <v>2012</v>
      </c>
    </row>
    <row r="6716" spans="1:4" x14ac:dyDescent="0.25">
      <c r="A6716" t="s">
        <v>37</v>
      </c>
      <c r="B6716" t="s">
        <v>41</v>
      </c>
      <c r="C6716" s="37">
        <v>1609</v>
      </c>
      <c r="D6716" s="38">
        <v>2012</v>
      </c>
    </row>
    <row r="6717" spans="1:4" x14ac:dyDescent="0.25">
      <c r="A6717" t="s">
        <v>37</v>
      </c>
      <c r="B6717" t="s">
        <v>42</v>
      </c>
      <c r="C6717" s="37">
        <v>0</v>
      </c>
      <c r="D6717" s="38">
        <v>2012</v>
      </c>
    </row>
    <row r="6718" spans="1:4" x14ac:dyDescent="0.25">
      <c r="A6718" t="s">
        <v>37</v>
      </c>
      <c r="B6718" t="s">
        <v>43</v>
      </c>
      <c r="C6718" s="37">
        <v>324</v>
      </c>
      <c r="D6718" s="38">
        <v>2012</v>
      </c>
    </row>
    <row r="6719" spans="1:4" x14ac:dyDescent="0.25">
      <c r="A6719" t="s">
        <v>37</v>
      </c>
      <c r="B6719" t="s">
        <v>44</v>
      </c>
      <c r="C6719" s="37">
        <v>186</v>
      </c>
      <c r="D6719" s="38">
        <v>2012</v>
      </c>
    </row>
    <row r="6720" spans="1:4" x14ac:dyDescent="0.25">
      <c r="A6720" t="s">
        <v>37</v>
      </c>
      <c r="B6720" t="s">
        <v>45</v>
      </c>
      <c r="C6720" s="37">
        <v>208</v>
      </c>
      <c r="D6720" s="38">
        <v>2012</v>
      </c>
    </row>
    <row r="6721" spans="1:4" x14ac:dyDescent="0.25">
      <c r="A6721" t="s">
        <v>37</v>
      </c>
      <c r="B6721" t="s">
        <v>46</v>
      </c>
      <c r="C6721" s="37">
        <v>890</v>
      </c>
      <c r="D6721" s="38">
        <v>2012</v>
      </c>
    </row>
    <row r="6722" spans="1:4" x14ac:dyDescent="0.25">
      <c r="A6722" t="s">
        <v>37</v>
      </c>
      <c r="B6722" t="s">
        <v>47</v>
      </c>
      <c r="C6722" s="37">
        <v>1248</v>
      </c>
      <c r="D6722" s="38">
        <v>2012</v>
      </c>
    </row>
    <row r="6723" spans="1:4" x14ac:dyDescent="0.25">
      <c r="A6723" t="s">
        <v>37</v>
      </c>
      <c r="B6723" t="s">
        <v>48</v>
      </c>
      <c r="C6723" s="37">
        <v>323</v>
      </c>
      <c r="D6723" s="38">
        <v>2012</v>
      </c>
    </row>
    <row r="6724" spans="1:4" x14ac:dyDescent="0.25">
      <c r="A6724" t="s">
        <v>37</v>
      </c>
      <c r="B6724" t="s">
        <v>49</v>
      </c>
      <c r="C6724" s="37">
        <v>0</v>
      </c>
      <c r="D6724" s="38">
        <v>2012</v>
      </c>
    </row>
    <row r="6725" spans="1:4" x14ac:dyDescent="0.25">
      <c r="A6725" t="s">
        <v>37</v>
      </c>
      <c r="B6725" t="s">
        <v>50</v>
      </c>
      <c r="C6725" s="37">
        <v>77</v>
      </c>
      <c r="D6725" s="38">
        <v>2012</v>
      </c>
    </row>
    <row r="6726" spans="1:4" x14ac:dyDescent="0.25">
      <c r="A6726" t="s">
        <v>37</v>
      </c>
      <c r="B6726" t="s">
        <v>51</v>
      </c>
      <c r="C6726" s="37">
        <v>2150</v>
      </c>
      <c r="D6726" s="38">
        <v>2012</v>
      </c>
    </row>
    <row r="6727" spans="1:4" x14ac:dyDescent="0.25">
      <c r="A6727" t="s">
        <v>37</v>
      </c>
      <c r="B6727" t="s">
        <v>52</v>
      </c>
      <c r="C6727" s="37">
        <v>557</v>
      </c>
      <c r="D6727" s="38">
        <v>2012</v>
      </c>
    </row>
    <row r="6728" spans="1:4" x14ac:dyDescent="0.25">
      <c r="A6728" t="s">
        <v>37</v>
      </c>
      <c r="B6728" t="s">
        <v>53</v>
      </c>
      <c r="C6728" s="37">
        <v>2960</v>
      </c>
      <c r="D6728" s="38">
        <v>2012</v>
      </c>
    </row>
    <row r="6729" spans="1:4" x14ac:dyDescent="0.25">
      <c r="A6729" t="s">
        <v>37</v>
      </c>
      <c r="B6729" t="s">
        <v>54</v>
      </c>
      <c r="C6729" s="37">
        <v>660</v>
      </c>
      <c r="D6729" s="38">
        <v>2012</v>
      </c>
    </row>
    <row r="6730" spans="1:4" x14ac:dyDescent="0.25">
      <c r="A6730" t="s">
        <v>37</v>
      </c>
      <c r="B6730" t="s">
        <v>55</v>
      </c>
      <c r="C6730" s="37">
        <v>113</v>
      </c>
      <c r="D6730" s="38">
        <v>2012</v>
      </c>
    </row>
    <row r="6731" spans="1:4" x14ac:dyDescent="0.25">
      <c r="A6731" t="s">
        <v>37</v>
      </c>
      <c r="B6731" t="s">
        <v>56</v>
      </c>
      <c r="C6731" s="37">
        <v>80</v>
      </c>
      <c r="D6731" s="38">
        <v>2012</v>
      </c>
    </row>
    <row r="6732" spans="1:4" x14ac:dyDescent="0.25">
      <c r="A6732" t="s">
        <v>37</v>
      </c>
      <c r="B6732" t="s">
        <v>57</v>
      </c>
      <c r="C6732" s="37">
        <v>239</v>
      </c>
      <c r="D6732" s="38">
        <v>2012</v>
      </c>
    </row>
    <row r="6733" spans="1:4" x14ac:dyDescent="0.25">
      <c r="A6733" t="s">
        <v>37</v>
      </c>
      <c r="B6733" t="s">
        <v>58</v>
      </c>
      <c r="C6733" s="37">
        <v>71</v>
      </c>
      <c r="D6733" s="38">
        <v>2012</v>
      </c>
    </row>
    <row r="6734" spans="1:4" x14ac:dyDescent="0.25">
      <c r="A6734" t="s">
        <v>38</v>
      </c>
      <c r="B6734" t="s">
        <v>8</v>
      </c>
      <c r="C6734" s="37">
        <v>779</v>
      </c>
      <c r="D6734" s="38">
        <v>2012</v>
      </c>
    </row>
    <row r="6735" spans="1:4" x14ac:dyDescent="0.25">
      <c r="A6735" t="s">
        <v>38</v>
      </c>
      <c r="B6735" t="s">
        <v>9</v>
      </c>
      <c r="C6735" s="37">
        <v>359</v>
      </c>
      <c r="D6735" s="38">
        <v>2012</v>
      </c>
    </row>
    <row r="6736" spans="1:4" x14ac:dyDescent="0.25">
      <c r="A6736" t="s">
        <v>38</v>
      </c>
      <c r="B6736" t="s">
        <v>10</v>
      </c>
      <c r="C6736" s="37">
        <v>1328</v>
      </c>
      <c r="D6736" s="38">
        <v>2012</v>
      </c>
    </row>
    <row r="6737" spans="1:4" x14ac:dyDescent="0.25">
      <c r="A6737" t="s">
        <v>38</v>
      </c>
      <c r="B6737" t="s">
        <v>11</v>
      </c>
      <c r="C6737" s="37">
        <v>57</v>
      </c>
      <c r="D6737" s="38">
        <v>2012</v>
      </c>
    </row>
    <row r="6738" spans="1:4" x14ac:dyDescent="0.25">
      <c r="A6738" t="s">
        <v>38</v>
      </c>
      <c r="B6738" t="s">
        <v>12</v>
      </c>
      <c r="C6738" s="37">
        <v>4330</v>
      </c>
      <c r="D6738" s="38">
        <v>2012</v>
      </c>
    </row>
    <row r="6739" spans="1:4" x14ac:dyDescent="0.25">
      <c r="A6739" t="s">
        <v>38</v>
      </c>
      <c r="B6739" t="s">
        <v>13</v>
      </c>
      <c r="C6739" s="37">
        <v>380</v>
      </c>
      <c r="D6739" s="38">
        <v>2012</v>
      </c>
    </row>
    <row r="6740" spans="1:4" x14ac:dyDescent="0.25">
      <c r="A6740" t="s">
        <v>38</v>
      </c>
      <c r="B6740" t="s">
        <v>14</v>
      </c>
      <c r="C6740" s="37">
        <v>3466</v>
      </c>
      <c r="D6740" s="38">
        <v>2012</v>
      </c>
    </row>
    <row r="6741" spans="1:4" x14ac:dyDescent="0.25">
      <c r="A6741" t="s">
        <v>38</v>
      </c>
      <c r="B6741" t="s">
        <v>15</v>
      </c>
      <c r="C6741" s="37">
        <v>1921</v>
      </c>
      <c r="D6741" s="38">
        <v>2012</v>
      </c>
    </row>
    <row r="6742" spans="1:4" x14ac:dyDescent="0.25">
      <c r="A6742" t="s">
        <v>38</v>
      </c>
      <c r="B6742" t="s">
        <v>16</v>
      </c>
      <c r="C6742" s="37">
        <v>840</v>
      </c>
      <c r="D6742" s="38">
        <v>2012</v>
      </c>
    </row>
    <row r="6743" spans="1:4" x14ac:dyDescent="0.25">
      <c r="A6743" t="s">
        <v>38</v>
      </c>
      <c r="B6743" t="s">
        <v>17</v>
      </c>
      <c r="C6743" s="37">
        <v>10649</v>
      </c>
      <c r="D6743" s="38">
        <v>2012</v>
      </c>
    </row>
    <row r="6744" spans="1:4" x14ac:dyDescent="0.25">
      <c r="A6744" t="s">
        <v>38</v>
      </c>
      <c r="B6744" t="s">
        <v>18</v>
      </c>
      <c r="C6744" s="37">
        <v>3002</v>
      </c>
      <c r="D6744" s="38">
        <v>2012</v>
      </c>
    </row>
    <row r="6745" spans="1:4" x14ac:dyDescent="0.25">
      <c r="A6745" t="s">
        <v>38</v>
      </c>
      <c r="B6745" t="s">
        <v>19</v>
      </c>
      <c r="C6745" s="37">
        <v>22</v>
      </c>
      <c r="D6745" s="38">
        <v>2012</v>
      </c>
    </row>
    <row r="6746" spans="1:4" x14ac:dyDescent="0.25">
      <c r="A6746" t="s">
        <v>38</v>
      </c>
      <c r="B6746" t="s">
        <v>20</v>
      </c>
      <c r="C6746" s="37">
        <v>113</v>
      </c>
      <c r="D6746" s="38">
        <v>2012</v>
      </c>
    </row>
    <row r="6747" spans="1:4" x14ac:dyDescent="0.25">
      <c r="A6747" t="s">
        <v>38</v>
      </c>
      <c r="B6747" t="s">
        <v>21</v>
      </c>
      <c r="C6747" s="37">
        <v>2052</v>
      </c>
      <c r="D6747" s="38">
        <v>2012</v>
      </c>
    </row>
    <row r="6748" spans="1:4" x14ac:dyDescent="0.25">
      <c r="A6748" t="s">
        <v>38</v>
      </c>
      <c r="B6748" t="s">
        <v>22</v>
      </c>
      <c r="C6748" s="37">
        <v>1039</v>
      </c>
      <c r="D6748" s="38">
        <v>2012</v>
      </c>
    </row>
    <row r="6749" spans="1:4" x14ac:dyDescent="0.25">
      <c r="A6749" t="s">
        <v>38</v>
      </c>
      <c r="B6749" t="s">
        <v>23</v>
      </c>
      <c r="C6749" s="37">
        <v>357</v>
      </c>
      <c r="D6749" s="38">
        <v>2012</v>
      </c>
    </row>
    <row r="6750" spans="1:4" x14ac:dyDescent="0.25">
      <c r="A6750" t="s">
        <v>38</v>
      </c>
      <c r="B6750" t="s">
        <v>24</v>
      </c>
      <c r="C6750" s="37">
        <v>426</v>
      </c>
      <c r="D6750" s="38">
        <v>2012</v>
      </c>
    </row>
    <row r="6751" spans="1:4" x14ac:dyDescent="0.25">
      <c r="A6751" t="s">
        <v>38</v>
      </c>
      <c r="B6751" t="s">
        <v>25</v>
      </c>
      <c r="C6751" s="37">
        <v>631</v>
      </c>
      <c r="D6751" s="38">
        <v>2012</v>
      </c>
    </row>
    <row r="6752" spans="1:4" x14ac:dyDescent="0.25">
      <c r="A6752" t="s">
        <v>38</v>
      </c>
      <c r="B6752" t="s">
        <v>26</v>
      </c>
      <c r="C6752" s="37">
        <v>339</v>
      </c>
      <c r="D6752" s="38">
        <v>2012</v>
      </c>
    </row>
    <row r="6753" spans="1:4" x14ac:dyDescent="0.25">
      <c r="A6753" t="s">
        <v>38</v>
      </c>
      <c r="B6753" t="s">
        <v>27</v>
      </c>
      <c r="C6753" s="37">
        <v>430</v>
      </c>
      <c r="D6753" s="38">
        <v>2012</v>
      </c>
    </row>
    <row r="6754" spans="1:4" x14ac:dyDescent="0.25">
      <c r="A6754" t="s">
        <v>38</v>
      </c>
      <c r="B6754" t="s">
        <v>28</v>
      </c>
      <c r="C6754" s="37">
        <v>3474</v>
      </c>
      <c r="D6754" s="38">
        <v>2012</v>
      </c>
    </row>
    <row r="6755" spans="1:4" x14ac:dyDescent="0.25">
      <c r="A6755" t="s">
        <v>38</v>
      </c>
      <c r="B6755" t="s">
        <v>29</v>
      </c>
      <c r="C6755" s="37">
        <v>4907</v>
      </c>
      <c r="D6755" s="38">
        <v>2012</v>
      </c>
    </row>
    <row r="6756" spans="1:4" x14ac:dyDescent="0.25">
      <c r="A6756" t="s">
        <v>38</v>
      </c>
      <c r="B6756" t="s">
        <v>30</v>
      </c>
      <c r="C6756" s="37">
        <v>324</v>
      </c>
      <c r="D6756" s="38">
        <v>2012</v>
      </c>
    </row>
    <row r="6757" spans="1:4" x14ac:dyDescent="0.25">
      <c r="A6757" t="s">
        <v>38</v>
      </c>
      <c r="B6757" t="s">
        <v>31</v>
      </c>
      <c r="C6757" s="37">
        <v>570</v>
      </c>
      <c r="D6757" s="38">
        <v>2012</v>
      </c>
    </row>
    <row r="6758" spans="1:4" x14ac:dyDescent="0.25">
      <c r="A6758" t="s">
        <v>38</v>
      </c>
      <c r="B6758" t="s">
        <v>32</v>
      </c>
      <c r="C6758" s="37">
        <v>106</v>
      </c>
      <c r="D6758" s="38">
        <v>2012</v>
      </c>
    </row>
    <row r="6759" spans="1:4" x14ac:dyDescent="0.25">
      <c r="A6759" t="s">
        <v>38</v>
      </c>
      <c r="B6759" t="s">
        <v>33</v>
      </c>
      <c r="C6759" s="37">
        <v>384</v>
      </c>
      <c r="D6759" s="38">
        <v>2012</v>
      </c>
    </row>
    <row r="6760" spans="1:4" x14ac:dyDescent="0.25">
      <c r="A6760" t="s">
        <v>38</v>
      </c>
      <c r="B6760" t="s">
        <v>34</v>
      </c>
      <c r="C6760" s="37">
        <v>67</v>
      </c>
      <c r="D6760" s="38">
        <v>2012</v>
      </c>
    </row>
    <row r="6761" spans="1:4" x14ac:dyDescent="0.25">
      <c r="A6761" t="s">
        <v>38</v>
      </c>
      <c r="B6761" t="s">
        <v>35</v>
      </c>
      <c r="C6761" s="37">
        <v>35</v>
      </c>
      <c r="D6761" s="38">
        <v>2012</v>
      </c>
    </row>
    <row r="6762" spans="1:4" x14ac:dyDescent="0.25">
      <c r="A6762" t="s">
        <v>38</v>
      </c>
      <c r="B6762" t="s">
        <v>36</v>
      </c>
      <c r="C6762" s="37">
        <v>908</v>
      </c>
      <c r="D6762" s="38">
        <v>2012</v>
      </c>
    </row>
    <row r="6763" spans="1:4" x14ac:dyDescent="0.25">
      <c r="A6763" t="s">
        <v>38</v>
      </c>
      <c r="B6763" t="s">
        <v>37</v>
      </c>
      <c r="C6763" s="37">
        <v>126</v>
      </c>
      <c r="D6763" s="38">
        <v>2012</v>
      </c>
    </row>
    <row r="6764" spans="1:4" x14ac:dyDescent="0.25">
      <c r="A6764" t="s">
        <v>38</v>
      </c>
      <c r="B6764" t="s">
        <v>38</v>
      </c>
      <c r="C6764" s="37" t="s">
        <v>60</v>
      </c>
      <c r="D6764" s="38">
        <v>2012</v>
      </c>
    </row>
    <row r="6765" spans="1:4" x14ac:dyDescent="0.25">
      <c r="A6765" t="s">
        <v>38</v>
      </c>
      <c r="B6765" t="s">
        <v>39</v>
      </c>
      <c r="C6765" s="37">
        <v>45</v>
      </c>
      <c r="D6765" s="38">
        <v>2012</v>
      </c>
    </row>
    <row r="6766" spans="1:4" x14ac:dyDescent="0.25">
      <c r="A6766" t="s">
        <v>38</v>
      </c>
      <c r="B6766" t="s">
        <v>40</v>
      </c>
      <c r="C6766" s="37">
        <v>40495</v>
      </c>
      <c r="D6766" s="38">
        <v>2012</v>
      </c>
    </row>
    <row r="6767" spans="1:4" x14ac:dyDescent="0.25">
      <c r="A6767" t="s">
        <v>38</v>
      </c>
      <c r="B6767" t="s">
        <v>41</v>
      </c>
      <c r="C6767" s="37">
        <v>3236</v>
      </c>
      <c r="D6767" s="38">
        <v>2012</v>
      </c>
    </row>
    <row r="6768" spans="1:4" x14ac:dyDescent="0.25">
      <c r="A6768" t="s">
        <v>38</v>
      </c>
      <c r="B6768" t="s">
        <v>42</v>
      </c>
      <c r="C6768" s="37">
        <v>55</v>
      </c>
      <c r="D6768" s="38">
        <v>2012</v>
      </c>
    </row>
    <row r="6769" spans="1:4" x14ac:dyDescent="0.25">
      <c r="A6769" t="s">
        <v>38</v>
      </c>
      <c r="B6769" t="s">
        <v>43</v>
      </c>
      <c r="C6769" s="37">
        <v>1452</v>
      </c>
      <c r="D6769" s="38">
        <v>2012</v>
      </c>
    </row>
    <row r="6770" spans="1:4" x14ac:dyDescent="0.25">
      <c r="A6770" t="s">
        <v>38</v>
      </c>
      <c r="B6770" t="s">
        <v>44</v>
      </c>
      <c r="C6770" s="37">
        <v>1540</v>
      </c>
      <c r="D6770" s="38">
        <v>2012</v>
      </c>
    </row>
    <row r="6771" spans="1:4" x14ac:dyDescent="0.25">
      <c r="A6771" t="s">
        <v>38</v>
      </c>
      <c r="B6771" t="s">
        <v>45</v>
      </c>
      <c r="C6771" s="37">
        <v>760</v>
      </c>
      <c r="D6771" s="38">
        <v>2012</v>
      </c>
    </row>
    <row r="6772" spans="1:4" x14ac:dyDescent="0.25">
      <c r="A6772" t="s">
        <v>38</v>
      </c>
      <c r="B6772" t="s">
        <v>46</v>
      </c>
      <c r="C6772" s="37">
        <v>23597</v>
      </c>
      <c r="D6772" s="38">
        <v>2012</v>
      </c>
    </row>
    <row r="6773" spans="1:4" x14ac:dyDescent="0.25">
      <c r="A6773" t="s">
        <v>38</v>
      </c>
      <c r="B6773" t="s">
        <v>47</v>
      </c>
      <c r="C6773" s="37">
        <v>429</v>
      </c>
      <c r="D6773" s="38">
        <v>2012</v>
      </c>
    </row>
    <row r="6774" spans="1:4" x14ac:dyDescent="0.25">
      <c r="A6774" t="s">
        <v>38</v>
      </c>
      <c r="B6774" t="s">
        <v>48</v>
      </c>
      <c r="C6774" s="37">
        <v>2372</v>
      </c>
      <c r="D6774" s="38">
        <v>2012</v>
      </c>
    </row>
    <row r="6775" spans="1:4" x14ac:dyDescent="0.25">
      <c r="A6775" t="s">
        <v>38</v>
      </c>
      <c r="B6775" t="s">
        <v>49</v>
      </c>
      <c r="C6775" s="37">
        <v>581</v>
      </c>
      <c r="D6775" s="38">
        <v>2012</v>
      </c>
    </row>
    <row r="6776" spans="1:4" x14ac:dyDescent="0.25">
      <c r="A6776" t="s">
        <v>38</v>
      </c>
      <c r="B6776" t="s">
        <v>50</v>
      </c>
      <c r="C6776" s="37">
        <v>1400</v>
      </c>
      <c r="D6776" s="38">
        <v>2012</v>
      </c>
    </row>
    <row r="6777" spans="1:4" x14ac:dyDescent="0.25">
      <c r="A6777" t="s">
        <v>38</v>
      </c>
      <c r="B6777" t="s">
        <v>51</v>
      </c>
      <c r="C6777" s="37">
        <v>2509</v>
      </c>
      <c r="D6777" s="38">
        <v>2012</v>
      </c>
    </row>
    <row r="6778" spans="1:4" x14ac:dyDescent="0.25">
      <c r="A6778" t="s">
        <v>38</v>
      </c>
      <c r="B6778" t="s">
        <v>52</v>
      </c>
      <c r="C6778" s="37">
        <v>425</v>
      </c>
      <c r="D6778" s="38">
        <v>2012</v>
      </c>
    </row>
    <row r="6779" spans="1:4" x14ac:dyDescent="0.25">
      <c r="A6779" t="s">
        <v>38</v>
      </c>
      <c r="B6779" t="s">
        <v>53</v>
      </c>
      <c r="C6779" s="37">
        <v>35</v>
      </c>
      <c r="D6779" s="38">
        <v>2012</v>
      </c>
    </row>
    <row r="6780" spans="1:4" x14ac:dyDescent="0.25">
      <c r="A6780" t="s">
        <v>38</v>
      </c>
      <c r="B6780" t="s">
        <v>54</v>
      </c>
      <c r="C6780" s="37">
        <v>5024</v>
      </c>
      <c r="D6780" s="38">
        <v>2012</v>
      </c>
    </row>
    <row r="6781" spans="1:4" x14ac:dyDescent="0.25">
      <c r="A6781" t="s">
        <v>38</v>
      </c>
      <c r="B6781" t="s">
        <v>55</v>
      </c>
      <c r="C6781" s="37">
        <v>1847</v>
      </c>
      <c r="D6781" s="38">
        <v>2012</v>
      </c>
    </row>
    <row r="6782" spans="1:4" x14ac:dyDescent="0.25">
      <c r="A6782" t="s">
        <v>38</v>
      </c>
      <c r="B6782" t="s">
        <v>56</v>
      </c>
      <c r="C6782" s="37">
        <v>297</v>
      </c>
      <c r="D6782" s="38">
        <v>2012</v>
      </c>
    </row>
    <row r="6783" spans="1:4" x14ac:dyDescent="0.25">
      <c r="A6783" t="s">
        <v>38</v>
      </c>
      <c r="B6783" t="s">
        <v>57</v>
      </c>
      <c r="C6783" s="37">
        <v>680</v>
      </c>
      <c r="D6783" s="38">
        <v>2012</v>
      </c>
    </row>
    <row r="6784" spans="1:4" x14ac:dyDescent="0.25">
      <c r="A6784" t="s">
        <v>38</v>
      </c>
      <c r="B6784" t="s">
        <v>58</v>
      </c>
      <c r="C6784" s="37">
        <v>23</v>
      </c>
      <c r="D6784" s="38">
        <v>2012</v>
      </c>
    </row>
    <row r="6785" spans="1:4" x14ac:dyDescent="0.25">
      <c r="A6785" t="s">
        <v>39</v>
      </c>
      <c r="B6785" t="s">
        <v>8</v>
      </c>
      <c r="C6785" s="37">
        <v>787</v>
      </c>
      <c r="D6785" s="38">
        <v>2012</v>
      </c>
    </row>
    <row r="6786" spans="1:4" x14ac:dyDescent="0.25">
      <c r="A6786" t="s">
        <v>39</v>
      </c>
      <c r="B6786" t="s">
        <v>9</v>
      </c>
      <c r="C6786" s="37">
        <v>320</v>
      </c>
      <c r="D6786" s="38">
        <v>2012</v>
      </c>
    </row>
    <row r="6787" spans="1:4" x14ac:dyDescent="0.25">
      <c r="A6787" t="s">
        <v>39</v>
      </c>
      <c r="B6787" t="s">
        <v>10</v>
      </c>
      <c r="C6787" s="37">
        <v>6391</v>
      </c>
      <c r="D6787" s="38">
        <v>2012</v>
      </c>
    </row>
    <row r="6788" spans="1:4" x14ac:dyDescent="0.25">
      <c r="A6788" t="s">
        <v>39</v>
      </c>
      <c r="B6788" t="s">
        <v>11</v>
      </c>
      <c r="C6788" s="37">
        <v>410</v>
      </c>
      <c r="D6788" s="38">
        <v>2012</v>
      </c>
    </row>
    <row r="6789" spans="1:4" x14ac:dyDescent="0.25">
      <c r="A6789" t="s">
        <v>39</v>
      </c>
      <c r="B6789" t="s">
        <v>12</v>
      </c>
      <c r="C6789" s="37">
        <v>4536</v>
      </c>
      <c r="D6789" s="38">
        <v>2012</v>
      </c>
    </row>
    <row r="6790" spans="1:4" x14ac:dyDescent="0.25">
      <c r="A6790" t="s">
        <v>39</v>
      </c>
      <c r="B6790" t="s">
        <v>13</v>
      </c>
      <c r="C6790" s="37">
        <v>4780</v>
      </c>
      <c r="D6790" s="38">
        <v>2012</v>
      </c>
    </row>
    <row r="6791" spans="1:4" x14ac:dyDescent="0.25">
      <c r="A6791" t="s">
        <v>39</v>
      </c>
      <c r="B6791" t="s">
        <v>14</v>
      </c>
      <c r="C6791" s="37">
        <v>280</v>
      </c>
      <c r="D6791" s="38">
        <v>2012</v>
      </c>
    </row>
    <row r="6792" spans="1:4" x14ac:dyDescent="0.25">
      <c r="A6792" t="s">
        <v>39</v>
      </c>
      <c r="B6792" t="s">
        <v>15</v>
      </c>
      <c r="C6792" s="37">
        <v>100</v>
      </c>
      <c r="D6792" s="38">
        <v>2012</v>
      </c>
    </row>
    <row r="6793" spans="1:4" x14ac:dyDescent="0.25">
      <c r="A6793" t="s">
        <v>39</v>
      </c>
      <c r="B6793" t="s">
        <v>16</v>
      </c>
      <c r="C6793" s="37">
        <v>25</v>
      </c>
      <c r="D6793" s="38">
        <v>2012</v>
      </c>
    </row>
    <row r="6794" spans="1:4" x14ac:dyDescent="0.25">
      <c r="A6794" t="s">
        <v>39</v>
      </c>
      <c r="B6794" t="s">
        <v>17</v>
      </c>
      <c r="C6794" s="37">
        <v>4707</v>
      </c>
      <c r="D6794" s="38">
        <v>2012</v>
      </c>
    </row>
    <row r="6795" spans="1:4" x14ac:dyDescent="0.25">
      <c r="A6795" t="s">
        <v>39</v>
      </c>
      <c r="B6795" t="s">
        <v>18</v>
      </c>
      <c r="C6795" s="37">
        <v>192</v>
      </c>
      <c r="D6795" s="38">
        <v>2012</v>
      </c>
    </row>
    <row r="6796" spans="1:4" x14ac:dyDescent="0.25">
      <c r="A6796" t="s">
        <v>39</v>
      </c>
      <c r="B6796" t="s">
        <v>19</v>
      </c>
      <c r="C6796" s="37">
        <v>168</v>
      </c>
      <c r="D6796" s="38">
        <v>2012</v>
      </c>
    </row>
    <row r="6797" spans="1:4" x14ac:dyDescent="0.25">
      <c r="A6797" t="s">
        <v>39</v>
      </c>
      <c r="B6797" t="s">
        <v>20</v>
      </c>
      <c r="C6797" s="37">
        <v>355</v>
      </c>
      <c r="D6797" s="38">
        <v>2012</v>
      </c>
    </row>
    <row r="6798" spans="1:4" x14ac:dyDescent="0.25">
      <c r="A6798" t="s">
        <v>39</v>
      </c>
      <c r="B6798" t="s">
        <v>21</v>
      </c>
      <c r="C6798" s="37">
        <v>790</v>
      </c>
      <c r="D6798" s="38">
        <v>2012</v>
      </c>
    </row>
    <row r="6799" spans="1:4" x14ac:dyDescent="0.25">
      <c r="A6799" t="s">
        <v>39</v>
      </c>
      <c r="B6799" t="s">
        <v>22</v>
      </c>
      <c r="C6799" s="37">
        <v>660</v>
      </c>
      <c r="D6799" s="38">
        <v>2012</v>
      </c>
    </row>
    <row r="6800" spans="1:4" x14ac:dyDescent="0.25">
      <c r="A6800" t="s">
        <v>39</v>
      </c>
      <c r="B6800" t="s">
        <v>23</v>
      </c>
      <c r="C6800" s="37">
        <v>384</v>
      </c>
      <c r="D6800" s="38">
        <v>2012</v>
      </c>
    </row>
    <row r="6801" spans="1:4" x14ac:dyDescent="0.25">
      <c r="A6801" t="s">
        <v>39</v>
      </c>
      <c r="B6801" t="s">
        <v>24</v>
      </c>
      <c r="C6801" s="37">
        <v>672</v>
      </c>
      <c r="D6801" s="38">
        <v>2012</v>
      </c>
    </row>
    <row r="6802" spans="1:4" x14ac:dyDescent="0.25">
      <c r="A6802" t="s">
        <v>39</v>
      </c>
      <c r="B6802" t="s">
        <v>25</v>
      </c>
      <c r="C6802" s="37">
        <v>159</v>
      </c>
      <c r="D6802" s="38">
        <v>2012</v>
      </c>
    </row>
    <row r="6803" spans="1:4" x14ac:dyDescent="0.25">
      <c r="A6803" t="s">
        <v>39</v>
      </c>
      <c r="B6803" t="s">
        <v>26</v>
      </c>
      <c r="C6803" s="37">
        <v>790</v>
      </c>
      <c r="D6803" s="38">
        <v>2012</v>
      </c>
    </row>
    <row r="6804" spans="1:4" x14ac:dyDescent="0.25">
      <c r="A6804" t="s">
        <v>39</v>
      </c>
      <c r="B6804" t="s">
        <v>27</v>
      </c>
      <c r="C6804" s="37">
        <v>57</v>
      </c>
      <c r="D6804" s="38">
        <v>2012</v>
      </c>
    </row>
    <row r="6805" spans="1:4" x14ac:dyDescent="0.25">
      <c r="A6805" t="s">
        <v>39</v>
      </c>
      <c r="B6805" t="s">
        <v>28</v>
      </c>
      <c r="C6805" s="37">
        <v>505</v>
      </c>
      <c r="D6805" s="38">
        <v>2012</v>
      </c>
    </row>
    <row r="6806" spans="1:4" x14ac:dyDescent="0.25">
      <c r="A6806" t="s">
        <v>39</v>
      </c>
      <c r="B6806" t="s">
        <v>29</v>
      </c>
      <c r="C6806" s="37">
        <v>303</v>
      </c>
      <c r="D6806" s="38">
        <v>2012</v>
      </c>
    </row>
    <row r="6807" spans="1:4" x14ac:dyDescent="0.25">
      <c r="A6807" t="s">
        <v>39</v>
      </c>
      <c r="B6807" t="s">
        <v>30</v>
      </c>
      <c r="C6807" s="37">
        <v>602</v>
      </c>
      <c r="D6807" s="38">
        <v>2012</v>
      </c>
    </row>
    <row r="6808" spans="1:4" x14ac:dyDescent="0.25">
      <c r="A6808" t="s">
        <v>39</v>
      </c>
      <c r="B6808" t="s">
        <v>31</v>
      </c>
      <c r="C6808" s="37">
        <v>284</v>
      </c>
      <c r="D6808" s="38">
        <v>2012</v>
      </c>
    </row>
    <row r="6809" spans="1:4" x14ac:dyDescent="0.25">
      <c r="A6809" t="s">
        <v>39</v>
      </c>
      <c r="B6809" t="s">
        <v>32</v>
      </c>
      <c r="C6809" s="37">
        <v>451</v>
      </c>
      <c r="D6809" s="38">
        <v>2012</v>
      </c>
    </row>
    <row r="6810" spans="1:4" x14ac:dyDescent="0.25">
      <c r="A6810" t="s">
        <v>39</v>
      </c>
      <c r="B6810" t="s">
        <v>33</v>
      </c>
      <c r="C6810" s="37">
        <v>1216</v>
      </c>
      <c r="D6810" s="38">
        <v>2012</v>
      </c>
    </row>
    <row r="6811" spans="1:4" x14ac:dyDescent="0.25">
      <c r="A6811" t="s">
        <v>39</v>
      </c>
      <c r="B6811" t="s">
        <v>34</v>
      </c>
      <c r="C6811" s="37">
        <v>139</v>
      </c>
      <c r="D6811" s="38">
        <v>2012</v>
      </c>
    </row>
    <row r="6812" spans="1:4" x14ac:dyDescent="0.25">
      <c r="A6812" t="s">
        <v>39</v>
      </c>
      <c r="B6812" t="s">
        <v>35</v>
      </c>
      <c r="C6812" s="37">
        <v>194</v>
      </c>
      <c r="D6812" s="38">
        <v>2012</v>
      </c>
    </row>
    <row r="6813" spans="1:4" x14ac:dyDescent="0.25">
      <c r="A6813" t="s">
        <v>39</v>
      </c>
      <c r="B6813" t="s">
        <v>36</v>
      </c>
      <c r="C6813" s="37">
        <v>604</v>
      </c>
      <c r="D6813" s="38">
        <v>2012</v>
      </c>
    </row>
    <row r="6814" spans="1:4" x14ac:dyDescent="0.25">
      <c r="A6814" t="s">
        <v>39</v>
      </c>
      <c r="B6814" t="s">
        <v>37</v>
      </c>
      <c r="C6814" s="37">
        <v>268</v>
      </c>
      <c r="D6814" s="38">
        <v>2012</v>
      </c>
    </row>
    <row r="6815" spans="1:4" x14ac:dyDescent="0.25">
      <c r="A6815" t="s">
        <v>39</v>
      </c>
      <c r="B6815" t="s">
        <v>38</v>
      </c>
      <c r="C6815" s="37">
        <v>252</v>
      </c>
      <c r="D6815" s="38">
        <v>2012</v>
      </c>
    </row>
    <row r="6816" spans="1:4" x14ac:dyDescent="0.25">
      <c r="A6816" t="s">
        <v>39</v>
      </c>
      <c r="B6816" t="s">
        <v>39</v>
      </c>
      <c r="C6816" s="37" t="s">
        <v>60</v>
      </c>
      <c r="D6816" s="38">
        <v>2012</v>
      </c>
    </row>
    <row r="6817" spans="1:4" x14ac:dyDescent="0.25">
      <c r="A6817" t="s">
        <v>39</v>
      </c>
      <c r="B6817" t="s">
        <v>40</v>
      </c>
      <c r="C6817" s="37">
        <v>1111</v>
      </c>
      <c r="D6817" s="38">
        <v>2012</v>
      </c>
    </row>
    <row r="6818" spans="1:4" x14ac:dyDescent="0.25">
      <c r="A6818" t="s">
        <v>39</v>
      </c>
      <c r="B6818" t="s">
        <v>41</v>
      </c>
      <c r="C6818" s="37">
        <v>335</v>
      </c>
      <c r="D6818" s="38">
        <v>2012</v>
      </c>
    </row>
    <row r="6819" spans="1:4" x14ac:dyDescent="0.25">
      <c r="A6819" t="s">
        <v>39</v>
      </c>
      <c r="B6819" t="s">
        <v>42</v>
      </c>
      <c r="C6819" s="37">
        <v>41</v>
      </c>
      <c r="D6819" s="38">
        <v>2012</v>
      </c>
    </row>
    <row r="6820" spans="1:4" x14ac:dyDescent="0.25">
      <c r="A6820" t="s">
        <v>39</v>
      </c>
      <c r="B6820" t="s">
        <v>43</v>
      </c>
      <c r="C6820" s="37">
        <v>1178</v>
      </c>
      <c r="D6820" s="38">
        <v>2012</v>
      </c>
    </row>
    <row r="6821" spans="1:4" x14ac:dyDescent="0.25">
      <c r="A6821" t="s">
        <v>39</v>
      </c>
      <c r="B6821" t="s">
        <v>44</v>
      </c>
      <c r="C6821" s="37">
        <v>1076</v>
      </c>
      <c r="D6821" s="38">
        <v>2012</v>
      </c>
    </row>
    <row r="6822" spans="1:4" x14ac:dyDescent="0.25">
      <c r="A6822" t="s">
        <v>39</v>
      </c>
      <c r="B6822" t="s">
        <v>45</v>
      </c>
      <c r="C6822" s="37">
        <v>932</v>
      </c>
      <c r="D6822" s="38">
        <v>2012</v>
      </c>
    </row>
    <row r="6823" spans="1:4" x14ac:dyDescent="0.25">
      <c r="A6823" t="s">
        <v>39</v>
      </c>
      <c r="B6823" t="s">
        <v>46</v>
      </c>
      <c r="C6823" s="37">
        <v>822</v>
      </c>
      <c r="D6823" s="38">
        <v>2012</v>
      </c>
    </row>
    <row r="6824" spans="1:4" x14ac:dyDescent="0.25">
      <c r="A6824" t="s">
        <v>39</v>
      </c>
      <c r="B6824" t="s">
        <v>47</v>
      </c>
      <c r="C6824" s="37">
        <v>0</v>
      </c>
      <c r="D6824" s="38">
        <v>2012</v>
      </c>
    </row>
    <row r="6825" spans="1:4" x14ac:dyDescent="0.25">
      <c r="A6825" t="s">
        <v>39</v>
      </c>
      <c r="B6825" t="s">
        <v>48</v>
      </c>
      <c r="C6825" s="37">
        <v>325</v>
      </c>
      <c r="D6825" s="38">
        <v>2012</v>
      </c>
    </row>
    <row r="6826" spans="1:4" x14ac:dyDescent="0.25">
      <c r="A6826" t="s">
        <v>39</v>
      </c>
      <c r="B6826" t="s">
        <v>49</v>
      </c>
      <c r="C6826" s="37">
        <v>509</v>
      </c>
      <c r="D6826" s="38">
        <v>2012</v>
      </c>
    </row>
    <row r="6827" spans="1:4" x14ac:dyDescent="0.25">
      <c r="A6827" t="s">
        <v>39</v>
      </c>
      <c r="B6827" t="s">
        <v>50</v>
      </c>
      <c r="C6827" s="37">
        <v>338</v>
      </c>
      <c r="D6827" s="38">
        <v>2012</v>
      </c>
    </row>
    <row r="6828" spans="1:4" x14ac:dyDescent="0.25">
      <c r="A6828" t="s">
        <v>39</v>
      </c>
      <c r="B6828" t="s">
        <v>51</v>
      </c>
      <c r="C6828" s="37">
        <v>11955</v>
      </c>
      <c r="D6828" s="38">
        <v>2012</v>
      </c>
    </row>
    <row r="6829" spans="1:4" x14ac:dyDescent="0.25">
      <c r="A6829" t="s">
        <v>39</v>
      </c>
      <c r="B6829" t="s">
        <v>52</v>
      </c>
      <c r="C6829" s="37">
        <v>1382</v>
      </c>
      <c r="D6829" s="38">
        <v>2012</v>
      </c>
    </row>
    <row r="6830" spans="1:4" x14ac:dyDescent="0.25">
      <c r="A6830" t="s">
        <v>39</v>
      </c>
      <c r="B6830" t="s">
        <v>53</v>
      </c>
      <c r="C6830" s="37">
        <v>81</v>
      </c>
      <c r="D6830" s="38">
        <v>2012</v>
      </c>
    </row>
    <row r="6831" spans="1:4" x14ac:dyDescent="0.25">
      <c r="A6831" t="s">
        <v>39</v>
      </c>
      <c r="B6831" t="s">
        <v>54</v>
      </c>
      <c r="C6831" s="37">
        <v>1560</v>
      </c>
      <c r="D6831" s="38">
        <v>2012</v>
      </c>
    </row>
    <row r="6832" spans="1:4" x14ac:dyDescent="0.25">
      <c r="A6832" t="s">
        <v>39</v>
      </c>
      <c r="B6832" t="s">
        <v>55</v>
      </c>
      <c r="C6832" s="37">
        <v>1251</v>
      </c>
      <c r="D6832" s="38">
        <v>2012</v>
      </c>
    </row>
    <row r="6833" spans="1:4" x14ac:dyDescent="0.25">
      <c r="A6833" t="s">
        <v>39</v>
      </c>
      <c r="B6833" t="s">
        <v>56</v>
      </c>
      <c r="C6833" s="37">
        <v>0</v>
      </c>
      <c r="D6833" s="38">
        <v>2012</v>
      </c>
    </row>
    <row r="6834" spans="1:4" x14ac:dyDescent="0.25">
      <c r="A6834" t="s">
        <v>39</v>
      </c>
      <c r="B6834" t="s">
        <v>57</v>
      </c>
      <c r="C6834" s="37">
        <v>321</v>
      </c>
      <c r="D6834" s="38">
        <v>2012</v>
      </c>
    </row>
    <row r="6835" spans="1:4" x14ac:dyDescent="0.25">
      <c r="A6835" t="s">
        <v>39</v>
      </c>
      <c r="B6835" t="s">
        <v>58</v>
      </c>
      <c r="C6835" s="37">
        <v>95</v>
      </c>
      <c r="D6835" s="38">
        <v>2012</v>
      </c>
    </row>
    <row r="6836" spans="1:4" x14ac:dyDescent="0.25">
      <c r="A6836" t="s">
        <v>40</v>
      </c>
      <c r="B6836" t="s">
        <v>8</v>
      </c>
      <c r="C6836" s="37">
        <v>1364</v>
      </c>
      <c r="D6836" s="38">
        <v>2012</v>
      </c>
    </row>
    <row r="6837" spans="1:4" x14ac:dyDescent="0.25">
      <c r="A6837" t="s">
        <v>40</v>
      </c>
      <c r="B6837" t="s">
        <v>9</v>
      </c>
      <c r="C6837" s="37">
        <v>4002</v>
      </c>
      <c r="D6837" s="38">
        <v>2012</v>
      </c>
    </row>
    <row r="6838" spans="1:4" x14ac:dyDescent="0.25">
      <c r="A6838" t="s">
        <v>40</v>
      </c>
      <c r="B6838" t="s">
        <v>10</v>
      </c>
      <c r="C6838" s="37">
        <v>4146</v>
      </c>
      <c r="D6838" s="38">
        <v>2012</v>
      </c>
    </row>
    <row r="6839" spans="1:4" x14ac:dyDescent="0.25">
      <c r="A6839" t="s">
        <v>40</v>
      </c>
      <c r="B6839" t="s">
        <v>11</v>
      </c>
      <c r="C6839" s="37">
        <v>247</v>
      </c>
      <c r="D6839" s="38">
        <v>2012</v>
      </c>
    </row>
    <row r="6840" spans="1:4" x14ac:dyDescent="0.25">
      <c r="A6840" t="s">
        <v>40</v>
      </c>
      <c r="B6840" t="s">
        <v>12</v>
      </c>
      <c r="C6840" s="37">
        <v>24623</v>
      </c>
      <c r="D6840" s="38">
        <v>2012</v>
      </c>
    </row>
    <row r="6841" spans="1:4" x14ac:dyDescent="0.25">
      <c r="A6841" t="s">
        <v>40</v>
      </c>
      <c r="B6841" t="s">
        <v>13</v>
      </c>
      <c r="C6841" s="37">
        <v>3596</v>
      </c>
      <c r="D6841" s="38">
        <v>2012</v>
      </c>
    </row>
    <row r="6842" spans="1:4" x14ac:dyDescent="0.25">
      <c r="A6842" t="s">
        <v>40</v>
      </c>
      <c r="B6842" t="s">
        <v>14</v>
      </c>
      <c r="C6842" s="37">
        <v>14595</v>
      </c>
      <c r="D6842" s="38">
        <v>2012</v>
      </c>
    </row>
    <row r="6843" spans="1:4" x14ac:dyDescent="0.25">
      <c r="A6843" t="s">
        <v>40</v>
      </c>
      <c r="B6843" t="s">
        <v>15</v>
      </c>
      <c r="C6843" s="37">
        <v>477</v>
      </c>
      <c r="D6843" s="38">
        <v>2012</v>
      </c>
    </row>
    <row r="6844" spans="1:4" x14ac:dyDescent="0.25">
      <c r="A6844" t="s">
        <v>40</v>
      </c>
      <c r="B6844" t="s">
        <v>16</v>
      </c>
      <c r="C6844" s="37">
        <v>3936</v>
      </c>
      <c r="D6844" s="38">
        <v>2012</v>
      </c>
    </row>
    <row r="6845" spans="1:4" x14ac:dyDescent="0.25">
      <c r="A6845" t="s">
        <v>40</v>
      </c>
      <c r="B6845" t="s">
        <v>17</v>
      </c>
      <c r="C6845" s="37">
        <v>27392</v>
      </c>
      <c r="D6845" s="38">
        <v>2012</v>
      </c>
    </row>
    <row r="6846" spans="1:4" x14ac:dyDescent="0.25">
      <c r="A6846" t="s">
        <v>40</v>
      </c>
      <c r="B6846" t="s">
        <v>18</v>
      </c>
      <c r="C6846" s="37">
        <v>7592</v>
      </c>
      <c r="D6846" s="38">
        <v>2012</v>
      </c>
    </row>
    <row r="6847" spans="1:4" x14ac:dyDescent="0.25">
      <c r="A6847" t="s">
        <v>40</v>
      </c>
      <c r="B6847" t="s">
        <v>19</v>
      </c>
      <c r="C6847" s="37">
        <v>1598</v>
      </c>
      <c r="D6847" s="38">
        <v>2012</v>
      </c>
    </row>
    <row r="6848" spans="1:4" x14ac:dyDescent="0.25">
      <c r="A6848" t="s">
        <v>40</v>
      </c>
      <c r="B6848" t="s">
        <v>20</v>
      </c>
      <c r="C6848" s="37">
        <v>607</v>
      </c>
      <c r="D6848" s="38">
        <v>2012</v>
      </c>
    </row>
    <row r="6849" spans="1:4" x14ac:dyDescent="0.25">
      <c r="A6849" t="s">
        <v>40</v>
      </c>
      <c r="B6849" t="s">
        <v>21</v>
      </c>
      <c r="C6849" s="37">
        <v>8017</v>
      </c>
      <c r="D6849" s="38">
        <v>2012</v>
      </c>
    </row>
    <row r="6850" spans="1:4" x14ac:dyDescent="0.25">
      <c r="A6850" t="s">
        <v>40</v>
      </c>
      <c r="B6850" t="s">
        <v>22</v>
      </c>
      <c r="C6850" s="37">
        <v>3040</v>
      </c>
      <c r="D6850" s="38">
        <v>2012</v>
      </c>
    </row>
    <row r="6851" spans="1:4" x14ac:dyDescent="0.25">
      <c r="A6851" t="s">
        <v>40</v>
      </c>
      <c r="B6851" t="s">
        <v>23</v>
      </c>
      <c r="C6851" s="37">
        <v>955</v>
      </c>
      <c r="D6851" s="38">
        <v>2012</v>
      </c>
    </row>
    <row r="6852" spans="1:4" x14ac:dyDescent="0.25">
      <c r="A6852" t="s">
        <v>40</v>
      </c>
      <c r="B6852" t="s">
        <v>24</v>
      </c>
      <c r="C6852" s="37">
        <v>1437</v>
      </c>
      <c r="D6852" s="38">
        <v>2012</v>
      </c>
    </row>
    <row r="6853" spans="1:4" x14ac:dyDescent="0.25">
      <c r="A6853" t="s">
        <v>40</v>
      </c>
      <c r="B6853" t="s">
        <v>25</v>
      </c>
      <c r="C6853" s="37">
        <v>1753</v>
      </c>
      <c r="D6853" s="38">
        <v>2012</v>
      </c>
    </row>
    <row r="6854" spans="1:4" x14ac:dyDescent="0.25">
      <c r="A6854" t="s">
        <v>40</v>
      </c>
      <c r="B6854" t="s">
        <v>26</v>
      </c>
      <c r="C6854" s="37">
        <v>1083</v>
      </c>
      <c r="D6854" s="38">
        <v>2012</v>
      </c>
    </row>
    <row r="6855" spans="1:4" x14ac:dyDescent="0.25">
      <c r="A6855" t="s">
        <v>40</v>
      </c>
      <c r="B6855" t="s">
        <v>27</v>
      </c>
      <c r="C6855" s="37">
        <v>1345</v>
      </c>
      <c r="D6855" s="38">
        <v>2012</v>
      </c>
    </row>
    <row r="6856" spans="1:4" x14ac:dyDescent="0.25">
      <c r="A6856" t="s">
        <v>40</v>
      </c>
      <c r="B6856" t="s">
        <v>28</v>
      </c>
      <c r="C6856" s="37">
        <v>7321</v>
      </c>
      <c r="D6856" s="38">
        <v>2012</v>
      </c>
    </row>
    <row r="6857" spans="1:4" x14ac:dyDescent="0.25">
      <c r="A6857" t="s">
        <v>40</v>
      </c>
      <c r="B6857" t="s">
        <v>29</v>
      </c>
      <c r="C6857" s="37">
        <v>15073</v>
      </c>
      <c r="D6857" s="38">
        <v>2012</v>
      </c>
    </row>
    <row r="6858" spans="1:4" x14ac:dyDescent="0.25">
      <c r="A6858" t="s">
        <v>40</v>
      </c>
      <c r="B6858" t="s">
        <v>30</v>
      </c>
      <c r="C6858" s="37">
        <v>5191</v>
      </c>
      <c r="D6858" s="38">
        <v>2012</v>
      </c>
    </row>
    <row r="6859" spans="1:4" x14ac:dyDescent="0.25">
      <c r="A6859" t="s">
        <v>40</v>
      </c>
      <c r="B6859" t="s">
        <v>31</v>
      </c>
      <c r="C6859" s="37">
        <v>1059</v>
      </c>
      <c r="D6859" s="38">
        <v>2012</v>
      </c>
    </row>
    <row r="6860" spans="1:4" x14ac:dyDescent="0.25">
      <c r="A6860" t="s">
        <v>40</v>
      </c>
      <c r="B6860" t="s">
        <v>32</v>
      </c>
      <c r="C6860" s="37">
        <v>773</v>
      </c>
      <c r="D6860" s="38">
        <v>2012</v>
      </c>
    </row>
    <row r="6861" spans="1:4" x14ac:dyDescent="0.25">
      <c r="A6861" t="s">
        <v>40</v>
      </c>
      <c r="B6861" t="s">
        <v>33</v>
      </c>
      <c r="C6861" s="37">
        <v>3310</v>
      </c>
      <c r="D6861" s="38">
        <v>2012</v>
      </c>
    </row>
    <row r="6862" spans="1:4" x14ac:dyDescent="0.25">
      <c r="A6862" t="s">
        <v>40</v>
      </c>
      <c r="B6862" t="s">
        <v>34</v>
      </c>
      <c r="C6862" s="37">
        <v>421</v>
      </c>
      <c r="D6862" s="38">
        <v>2012</v>
      </c>
    </row>
    <row r="6863" spans="1:4" x14ac:dyDescent="0.25">
      <c r="A6863" t="s">
        <v>40</v>
      </c>
      <c r="B6863" t="s">
        <v>35</v>
      </c>
      <c r="C6863" s="37">
        <v>78</v>
      </c>
      <c r="D6863" s="38">
        <v>2012</v>
      </c>
    </row>
    <row r="6864" spans="1:4" x14ac:dyDescent="0.25">
      <c r="A6864" t="s">
        <v>40</v>
      </c>
      <c r="B6864" t="s">
        <v>36</v>
      </c>
      <c r="C6864" s="37">
        <v>600</v>
      </c>
      <c r="D6864" s="38">
        <v>2012</v>
      </c>
    </row>
    <row r="6865" spans="1:4" x14ac:dyDescent="0.25">
      <c r="A6865" t="s">
        <v>40</v>
      </c>
      <c r="B6865" t="s">
        <v>37</v>
      </c>
      <c r="C6865" s="37">
        <v>2760</v>
      </c>
      <c r="D6865" s="38">
        <v>2012</v>
      </c>
    </row>
    <row r="6866" spans="1:4" x14ac:dyDescent="0.25">
      <c r="A6866" t="s">
        <v>40</v>
      </c>
      <c r="B6866" t="s">
        <v>38</v>
      </c>
      <c r="C6866" s="37">
        <v>42574</v>
      </c>
      <c r="D6866" s="38">
        <v>2012</v>
      </c>
    </row>
    <row r="6867" spans="1:4" x14ac:dyDescent="0.25">
      <c r="A6867" t="s">
        <v>40</v>
      </c>
      <c r="B6867" t="s">
        <v>39</v>
      </c>
      <c r="C6867" s="37">
        <v>646</v>
      </c>
      <c r="D6867" s="38">
        <v>2012</v>
      </c>
    </row>
    <row r="6868" spans="1:4" x14ac:dyDescent="0.25">
      <c r="A6868" t="s">
        <v>40</v>
      </c>
      <c r="B6868" t="s">
        <v>40</v>
      </c>
      <c r="C6868" s="37" t="s">
        <v>60</v>
      </c>
      <c r="D6868" s="38">
        <v>2012</v>
      </c>
    </row>
    <row r="6869" spans="1:4" x14ac:dyDescent="0.25">
      <c r="A6869" t="s">
        <v>40</v>
      </c>
      <c r="B6869" t="s">
        <v>41</v>
      </c>
      <c r="C6869" s="37">
        <v>10544</v>
      </c>
      <c r="D6869" s="38">
        <v>2012</v>
      </c>
    </row>
    <row r="6870" spans="1:4" x14ac:dyDescent="0.25">
      <c r="A6870" t="s">
        <v>40</v>
      </c>
      <c r="B6870" t="s">
        <v>42</v>
      </c>
      <c r="C6870" s="37">
        <v>77</v>
      </c>
      <c r="D6870" s="38">
        <v>2012</v>
      </c>
    </row>
    <row r="6871" spans="1:4" x14ac:dyDescent="0.25">
      <c r="A6871" t="s">
        <v>40</v>
      </c>
      <c r="B6871" t="s">
        <v>43</v>
      </c>
      <c r="C6871" s="37">
        <v>4625</v>
      </c>
      <c r="D6871" s="38">
        <v>2012</v>
      </c>
    </row>
    <row r="6872" spans="1:4" x14ac:dyDescent="0.25">
      <c r="A6872" t="s">
        <v>40</v>
      </c>
      <c r="B6872" t="s">
        <v>44</v>
      </c>
      <c r="C6872" s="37">
        <v>1327</v>
      </c>
      <c r="D6872" s="38">
        <v>2012</v>
      </c>
    </row>
    <row r="6873" spans="1:4" x14ac:dyDescent="0.25">
      <c r="A6873" t="s">
        <v>40</v>
      </c>
      <c r="B6873" t="s">
        <v>45</v>
      </c>
      <c r="C6873" s="37">
        <v>1055</v>
      </c>
      <c r="D6873" s="38">
        <v>2012</v>
      </c>
    </row>
    <row r="6874" spans="1:4" x14ac:dyDescent="0.25">
      <c r="A6874" t="s">
        <v>40</v>
      </c>
      <c r="B6874" t="s">
        <v>46</v>
      </c>
      <c r="C6874" s="37">
        <v>22895</v>
      </c>
      <c r="D6874" s="38">
        <v>2012</v>
      </c>
    </row>
    <row r="6875" spans="1:4" x14ac:dyDescent="0.25">
      <c r="A6875" t="s">
        <v>40</v>
      </c>
      <c r="B6875" t="s">
        <v>47</v>
      </c>
      <c r="C6875" s="37">
        <v>3222</v>
      </c>
      <c r="D6875" s="38">
        <v>2012</v>
      </c>
    </row>
    <row r="6876" spans="1:4" x14ac:dyDescent="0.25">
      <c r="A6876" t="s">
        <v>40</v>
      </c>
      <c r="B6876" t="s">
        <v>48</v>
      </c>
      <c r="C6876" s="37">
        <v>5952</v>
      </c>
      <c r="D6876" s="38">
        <v>2012</v>
      </c>
    </row>
    <row r="6877" spans="1:4" x14ac:dyDescent="0.25">
      <c r="A6877" t="s">
        <v>40</v>
      </c>
      <c r="B6877" t="s">
        <v>49</v>
      </c>
      <c r="C6877" s="37">
        <v>0</v>
      </c>
      <c r="D6877" s="38">
        <v>2012</v>
      </c>
    </row>
    <row r="6878" spans="1:4" x14ac:dyDescent="0.25">
      <c r="A6878" t="s">
        <v>40</v>
      </c>
      <c r="B6878" t="s">
        <v>50</v>
      </c>
      <c r="C6878" s="37">
        <v>1279</v>
      </c>
      <c r="D6878" s="38">
        <v>2012</v>
      </c>
    </row>
    <row r="6879" spans="1:4" x14ac:dyDescent="0.25">
      <c r="A6879" t="s">
        <v>40</v>
      </c>
      <c r="B6879" t="s">
        <v>51</v>
      </c>
      <c r="C6879" s="37">
        <v>11231</v>
      </c>
      <c r="D6879" s="38">
        <v>2012</v>
      </c>
    </row>
    <row r="6880" spans="1:4" x14ac:dyDescent="0.25">
      <c r="A6880" t="s">
        <v>40</v>
      </c>
      <c r="B6880" t="s">
        <v>52</v>
      </c>
      <c r="C6880" s="37">
        <v>622</v>
      </c>
      <c r="D6880" s="38">
        <v>2012</v>
      </c>
    </row>
    <row r="6881" spans="1:4" x14ac:dyDescent="0.25">
      <c r="A6881" t="s">
        <v>40</v>
      </c>
      <c r="B6881" t="s">
        <v>53</v>
      </c>
      <c r="C6881" s="37">
        <v>2764</v>
      </c>
      <c r="D6881" s="38">
        <v>2012</v>
      </c>
    </row>
    <row r="6882" spans="1:4" x14ac:dyDescent="0.25">
      <c r="A6882" t="s">
        <v>40</v>
      </c>
      <c r="B6882" t="s">
        <v>54</v>
      </c>
      <c r="C6882" s="37">
        <v>7939</v>
      </c>
      <c r="D6882" s="38">
        <v>2012</v>
      </c>
    </row>
    <row r="6883" spans="1:4" x14ac:dyDescent="0.25">
      <c r="A6883" t="s">
        <v>40</v>
      </c>
      <c r="B6883" t="s">
        <v>55</v>
      </c>
      <c r="C6883" s="37">
        <v>2614</v>
      </c>
      <c r="D6883" s="38">
        <v>2012</v>
      </c>
    </row>
    <row r="6884" spans="1:4" x14ac:dyDescent="0.25">
      <c r="A6884" t="s">
        <v>40</v>
      </c>
      <c r="B6884" t="s">
        <v>56</v>
      </c>
      <c r="C6884" s="37">
        <v>921</v>
      </c>
      <c r="D6884" s="38">
        <v>2012</v>
      </c>
    </row>
    <row r="6885" spans="1:4" x14ac:dyDescent="0.25">
      <c r="A6885" t="s">
        <v>40</v>
      </c>
      <c r="B6885" t="s">
        <v>57</v>
      </c>
      <c r="C6885" s="37">
        <v>979</v>
      </c>
      <c r="D6885" s="38">
        <v>2012</v>
      </c>
    </row>
    <row r="6886" spans="1:4" x14ac:dyDescent="0.25">
      <c r="A6886" t="s">
        <v>40</v>
      </c>
      <c r="B6886" t="s">
        <v>58</v>
      </c>
      <c r="C6886" s="37">
        <v>396</v>
      </c>
      <c r="D6886" s="38">
        <v>2012</v>
      </c>
    </row>
    <row r="6887" spans="1:4" x14ac:dyDescent="0.25">
      <c r="A6887" t="s">
        <v>41</v>
      </c>
      <c r="B6887" t="s">
        <v>8</v>
      </c>
      <c r="C6887" s="37">
        <v>4329</v>
      </c>
      <c r="D6887" s="38">
        <v>2012</v>
      </c>
    </row>
    <row r="6888" spans="1:4" x14ac:dyDescent="0.25">
      <c r="A6888" t="s">
        <v>41</v>
      </c>
      <c r="B6888" t="s">
        <v>9</v>
      </c>
      <c r="C6888" s="37">
        <v>1458</v>
      </c>
      <c r="D6888" s="38">
        <v>2012</v>
      </c>
    </row>
    <row r="6889" spans="1:4" x14ac:dyDescent="0.25">
      <c r="A6889" t="s">
        <v>41</v>
      </c>
      <c r="B6889" t="s">
        <v>10</v>
      </c>
      <c r="C6889" s="37">
        <v>3493</v>
      </c>
      <c r="D6889" s="38">
        <v>2012</v>
      </c>
    </row>
    <row r="6890" spans="1:4" x14ac:dyDescent="0.25">
      <c r="A6890" t="s">
        <v>41</v>
      </c>
      <c r="B6890" t="s">
        <v>11</v>
      </c>
      <c r="C6890" s="37">
        <v>861</v>
      </c>
      <c r="D6890" s="38">
        <v>2012</v>
      </c>
    </row>
    <row r="6891" spans="1:4" x14ac:dyDescent="0.25">
      <c r="A6891" t="s">
        <v>41</v>
      </c>
      <c r="B6891" t="s">
        <v>12</v>
      </c>
      <c r="C6891" s="37">
        <v>13883</v>
      </c>
      <c r="D6891" s="38">
        <v>2012</v>
      </c>
    </row>
    <row r="6892" spans="1:4" x14ac:dyDescent="0.25">
      <c r="A6892" t="s">
        <v>41</v>
      </c>
      <c r="B6892" t="s">
        <v>13</v>
      </c>
      <c r="C6892" s="37">
        <v>4790</v>
      </c>
      <c r="D6892" s="38">
        <v>2012</v>
      </c>
    </row>
    <row r="6893" spans="1:4" x14ac:dyDescent="0.25">
      <c r="A6893" t="s">
        <v>41</v>
      </c>
      <c r="B6893" t="s">
        <v>14</v>
      </c>
      <c r="C6893" s="37">
        <v>4914</v>
      </c>
      <c r="D6893" s="38">
        <v>2012</v>
      </c>
    </row>
    <row r="6894" spans="1:4" x14ac:dyDescent="0.25">
      <c r="A6894" t="s">
        <v>41</v>
      </c>
      <c r="B6894" t="s">
        <v>15</v>
      </c>
      <c r="C6894" s="37">
        <v>2180</v>
      </c>
      <c r="D6894" s="38">
        <v>2012</v>
      </c>
    </row>
    <row r="6895" spans="1:4" x14ac:dyDescent="0.25">
      <c r="A6895" t="s">
        <v>41</v>
      </c>
      <c r="B6895" t="s">
        <v>16</v>
      </c>
      <c r="C6895" s="37">
        <v>1801</v>
      </c>
      <c r="D6895" s="38">
        <v>2012</v>
      </c>
    </row>
    <row r="6896" spans="1:4" x14ac:dyDescent="0.25">
      <c r="A6896" t="s">
        <v>41</v>
      </c>
      <c r="B6896" t="s">
        <v>17</v>
      </c>
      <c r="C6896" s="37">
        <v>26365</v>
      </c>
      <c r="D6896" s="38">
        <v>2012</v>
      </c>
    </row>
    <row r="6897" spans="1:4" x14ac:dyDescent="0.25">
      <c r="A6897" t="s">
        <v>41</v>
      </c>
      <c r="B6897" t="s">
        <v>18</v>
      </c>
      <c r="C6897" s="37">
        <v>16823</v>
      </c>
      <c r="D6897" s="38">
        <v>2012</v>
      </c>
    </row>
    <row r="6898" spans="1:4" x14ac:dyDescent="0.25">
      <c r="A6898" t="s">
        <v>41</v>
      </c>
      <c r="B6898" t="s">
        <v>19</v>
      </c>
      <c r="C6898" s="37">
        <v>1566</v>
      </c>
      <c r="D6898" s="38">
        <v>2012</v>
      </c>
    </row>
    <row r="6899" spans="1:4" x14ac:dyDescent="0.25">
      <c r="A6899" t="s">
        <v>41</v>
      </c>
      <c r="B6899" t="s">
        <v>20</v>
      </c>
      <c r="C6899" s="37">
        <v>334</v>
      </c>
      <c r="D6899" s="38">
        <v>2012</v>
      </c>
    </row>
    <row r="6900" spans="1:4" x14ac:dyDescent="0.25">
      <c r="A6900" t="s">
        <v>41</v>
      </c>
      <c r="B6900" t="s">
        <v>21</v>
      </c>
      <c r="C6900" s="37">
        <v>6378</v>
      </c>
      <c r="D6900" s="38">
        <v>2012</v>
      </c>
    </row>
    <row r="6901" spans="1:4" x14ac:dyDescent="0.25">
      <c r="A6901" t="s">
        <v>41</v>
      </c>
      <c r="B6901" t="s">
        <v>22</v>
      </c>
      <c r="C6901" s="37">
        <v>4532</v>
      </c>
      <c r="D6901" s="38">
        <v>2012</v>
      </c>
    </row>
    <row r="6902" spans="1:4" x14ac:dyDescent="0.25">
      <c r="A6902" t="s">
        <v>41</v>
      </c>
      <c r="B6902" t="s">
        <v>23</v>
      </c>
      <c r="C6902" s="37">
        <v>775</v>
      </c>
      <c r="D6902" s="38">
        <v>2012</v>
      </c>
    </row>
    <row r="6903" spans="1:4" x14ac:dyDescent="0.25">
      <c r="A6903" t="s">
        <v>41</v>
      </c>
      <c r="B6903" t="s">
        <v>24</v>
      </c>
      <c r="C6903" s="37">
        <v>1595</v>
      </c>
      <c r="D6903" s="38">
        <v>2012</v>
      </c>
    </row>
    <row r="6904" spans="1:4" x14ac:dyDescent="0.25">
      <c r="A6904" t="s">
        <v>41</v>
      </c>
      <c r="B6904" t="s">
        <v>25</v>
      </c>
      <c r="C6904" s="37">
        <v>1531</v>
      </c>
      <c r="D6904" s="38">
        <v>2012</v>
      </c>
    </row>
    <row r="6905" spans="1:4" x14ac:dyDescent="0.25">
      <c r="A6905" t="s">
        <v>41</v>
      </c>
      <c r="B6905" t="s">
        <v>26</v>
      </c>
      <c r="C6905" s="37">
        <v>919</v>
      </c>
      <c r="D6905" s="38">
        <v>2012</v>
      </c>
    </row>
    <row r="6906" spans="1:4" x14ac:dyDescent="0.25">
      <c r="A6906" t="s">
        <v>41</v>
      </c>
      <c r="B6906" t="s">
        <v>27</v>
      </c>
      <c r="C6906" s="37">
        <v>1259</v>
      </c>
      <c r="D6906" s="38">
        <v>2012</v>
      </c>
    </row>
    <row r="6907" spans="1:4" x14ac:dyDescent="0.25">
      <c r="A6907" t="s">
        <v>41</v>
      </c>
      <c r="B6907" t="s">
        <v>28</v>
      </c>
      <c r="C6907" s="37">
        <v>9005</v>
      </c>
      <c r="D6907" s="38">
        <v>2012</v>
      </c>
    </row>
    <row r="6908" spans="1:4" x14ac:dyDescent="0.25">
      <c r="A6908" t="s">
        <v>41</v>
      </c>
      <c r="B6908" t="s">
        <v>29</v>
      </c>
      <c r="C6908" s="37">
        <v>3710</v>
      </c>
      <c r="D6908" s="38">
        <v>2012</v>
      </c>
    </row>
    <row r="6909" spans="1:4" x14ac:dyDescent="0.25">
      <c r="A6909" t="s">
        <v>41</v>
      </c>
      <c r="B6909" t="s">
        <v>30</v>
      </c>
      <c r="C6909" s="37">
        <v>6161</v>
      </c>
      <c r="D6909" s="38">
        <v>2012</v>
      </c>
    </row>
    <row r="6910" spans="1:4" x14ac:dyDescent="0.25">
      <c r="A6910" t="s">
        <v>41</v>
      </c>
      <c r="B6910" t="s">
        <v>31</v>
      </c>
      <c r="C6910" s="37">
        <v>1523</v>
      </c>
      <c r="D6910" s="38">
        <v>2012</v>
      </c>
    </row>
    <row r="6911" spans="1:4" x14ac:dyDescent="0.25">
      <c r="A6911" t="s">
        <v>41</v>
      </c>
      <c r="B6911" t="s">
        <v>32</v>
      </c>
      <c r="C6911" s="37">
        <v>2377</v>
      </c>
      <c r="D6911" s="38">
        <v>2012</v>
      </c>
    </row>
    <row r="6912" spans="1:4" x14ac:dyDescent="0.25">
      <c r="A6912" t="s">
        <v>41</v>
      </c>
      <c r="B6912" t="s">
        <v>33</v>
      </c>
      <c r="C6912" s="37">
        <v>2623</v>
      </c>
      <c r="D6912" s="38">
        <v>2012</v>
      </c>
    </row>
    <row r="6913" spans="1:4" x14ac:dyDescent="0.25">
      <c r="A6913" t="s">
        <v>41</v>
      </c>
      <c r="B6913" t="s">
        <v>34</v>
      </c>
      <c r="C6913" s="37">
        <v>244</v>
      </c>
      <c r="D6913" s="38">
        <v>2012</v>
      </c>
    </row>
    <row r="6914" spans="1:4" x14ac:dyDescent="0.25">
      <c r="A6914" t="s">
        <v>41</v>
      </c>
      <c r="B6914" t="s">
        <v>35</v>
      </c>
      <c r="C6914" s="37">
        <v>628</v>
      </c>
      <c r="D6914" s="38">
        <v>2012</v>
      </c>
    </row>
    <row r="6915" spans="1:4" x14ac:dyDescent="0.25">
      <c r="A6915" t="s">
        <v>41</v>
      </c>
      <c r="B6915" t="s">
        <v>36</v>
      </c>
      <c r="C6915" s="37">
        <v>1627</v>
      </c>
      <c r="D6915" s="38">
        <v>2012</v>
      </c>
    </row>
    <row r="6916" spans="1:4" x14ac:dyDescent="0.25">
      <c r="A6916" t="s">
        <v>41</v>
      </c>
      <c r="B6916" t="s">
        <v>37</v>
      </c>
      <c r="C6916" s="37">
        <v>754</v>
      </c>
      <c r="D6916" s="38">
        <v>2012</v>
      </c>
    </row>
    <row r="6917" spans="1:4" x14ac:dyDescent="0.25">
      <c r="A6917" t="s">
        <v>41</v>
      </c>
      <c r="B6917" t="s">
        <v>38</v>
      </c>
      <c r="C6917" s="37">
        <v>11468</v>
      </c>
      <c r="D6917" s="38">
        <v>2012</v>
      </c>
    </row>
    <row r="6918" spans="1:4" x14ac:dyDescent="0.25">
      <c r="A6918" t="s">
        <v>41</v>
      </c>
      <c r="B6918" t="s">
        <v>39</v>
      </c>
      <c r="C6918" s="37">
        <v>1138</v>
      </c>
      <c r="D6918" s="38">
        <v>2012</v>
      </c>
    </row>
    <row r="6919" spans="1:4" x14ac:dyDescent="0.25">
      <c r="A6919" t="s">
        <v>41</v>
      </c>
      <c r="B6919" t="s">
        <v>40</v>
      </c>
      <c r="C6919" s="37">
        <v>19891</v>
      </c>
      <c r="D6919" s="38">
        <v>2012</v>
      </c>
    </row>
    <row r="6920" spans="1:4" x14ac:dyDescent="0.25">
      <c r="A6920" t="s">
        <v>41</v>
      </c>
      <c r="B6920" t="s">
        <v>41</v>
      </c>
      <c r="C6920" s="37" t="s">
        <v>60</v>
      </c>
      <c r="D6920" s="38">
        <v>2012</v>
      </c>
    </row>
    <row r="6921" spans="1:4" x14ac:dyDescent="0.25">
      <c r="A6921" t="s">
        <v>41</v>
      </c>
      <c r="B6921" t="s">
        <v>42</v>
      </c>
      <c r="C6921" s="37">
        <v>206</v>
      </c>
      <c r="D6921" s="38">
        <v>2012</v>
      </c>
    </row>
    <row r="6922" spans="1:4" x14ac:dyDescent="0.25">
      <c r="A6922" t="s">
        <v>41</v>
      </c>
      <c r="B6922" t="s">
        <v>43</v>
      </c>
      <c r="C6922" s="37">
        <v>9337</v>
      </c>
      <c r="D6922" s="38">
        <v>2012</v>
      </c>
    </row>
    <row r="6923" spans="1:4" x14ac:dyDescent="0.25">
      <c r="A6923" t="s">
        <v>41</v>
      </c>
      <c r="B6923" t="s">
        <v>44</v>
      </c>
      <c r="C6923" s="37">
        <v>1263</v>
      </c>
      <c r="D6923" s="38">
        <v>2012</v>
      </c>
    </row>
    <row r="6924" spans="1:4" x14ac:dyDescent="0.25">
      <c r="A6924" t="s">
        <v>41</v>
      </c>
      <c r="B6924" t="s">
        <v>45</v>
      </c>
      <c r="C6924" s="37">
        <v>1333</v>
      </c>
      <c r="D6924" s="38">
        <v>2012</v>
      </c>
    </row>
    <row r="6925" spans="1:4" x14ac:dyDescent="0.25">
      <c r="A6925" t="s">
        <v>41</v>
      </c>
      <c r="B6925" t="s">
        <v>46</v>
      </c>
      <c r="C6925" s="37">
        <v>12179</v>
      </c>
      <c r="D6925" s="38">
        <v>2012</v>
      </c>
    </row>
    <row r="6926" spans="1:4" x14ac:dyDescent="0.25">
      <c r="A6926" t="s">
        <v>41</v>
      </c>
      <c r="B6926" t="s">
        <v>47</v>
      </c>
      <c r="C6926" s="37">
        <v>290</v>
      </c>
      <c r="D6926" s="38">
        <v>2012</v>
      </c>
    </row>
    <row r="6927" spans="1:4" x14ac:dyDescent="0.25">
      <c r="A6927" t="s">
        <v>41</v>
      </c>
      <c r="B6927" t="s">
        <v>48</v>
      </c>
      <c r="C6927" s="37">
        <v>25532</v>
      </c>
      <c r="D6927" s="38">
        <v>2012</v>
      </c>
    </row>
    <row r="6928" spans="1:4" x14ac:dyDescent="0.25">
      <c r="A6928" t="s">
        <v>41</v>
      </c>
      <c r="B6928" t="s">
        <v>49</v>
      </c>
      <c r="C6928" s="37">
        <v>351</v>
      </c>
      <c r="D6928" s="38">
        <v>2012</v>
      </c>
    </row>
    <row r="6929" spans="1:4" x14ac:dyDescent="0.25">
      <c r="A6929" t="s">
        <v>41</v>
      </c>
      <c r="B6929" t="s">
        <v>50</v>
      </c>
      <c r="C6929" s="37">
        <v>9230</v>
      </c>
      <c r="D6929" s="38">
        <v>2012</v>
      </c>
    </row>
    <row r="6930" spans="1:4" x14ac:dyDescent="0.25">
      <c r="A6930" t="s">
        <v>41</v>
      </c>
      <c r="B6930" t="s">
        <v>51</v>
      </c>
      <c r="C6930" s="37">
        <v>12638</v>
      </c>
      <c r="D6930" s="38">
        <v>2012</v>
      </c>
    </row>
    <row r="6931" spans="1:4" x14ac:dyDescent="0.25">
      <c r="A6931" t="s">
        <v>41</v>
      </c>
      <c r="B6931" t="s">
        <v>52</v>
      </c>
      <c r="C6931" s="37">
        <v>1189</v>
      </c>
      <c r="D6931" s="38">
        <v>2012</v>
      </c>
    </row>
    <row r="6932" spans="1:4" x14ac:dyDescent="0.25">
      <c r="A6932" t="s">
        <v>41</v>
      </c>
      <c r="B6932" t="s">
        <v>53</v>
      </c>
      <c r="C6932" s="37">
        <v>445</v>
      </c>
      <c r="D6932" s="38">
        <v>2012</v>
      </c>
    </row>
    <row r="6933" spans="1:4" x14ac:dyDescent="0.25">
      <c r="A6933" t="s">
        <v>41</v>
      </c>
      <c r="B6933" t="s">
        <v>54</v>
      </c>
      <c r="C6933" s="37">
        <v>26759</v>
      </c>
      <c r="D6933" s="38">
        <v>2012</v>
      </c>
    </row>
    <row r="6934" spans="1:4" x14ac:dyDescent="0.25">
      <c r="A6934" t="s">
        <v>41</v>
      </c>
      <c r="B6934" t="s">
        <v>55</v>
      </c>
      <c r="C6934" s="37">
        <v>5915</v>
      </c>
      <c r="D6934" s="38">
        <v>2012</v>
      </c>
    </row>
    <row r="6935" spans="1:4" x14ac:dyDescent="0.25">
      <c r="A6935" t="s">
        <v>41</v>
      </c>
      <c r="B6935" t="s">
        <v>56</v>
      </c>
      <c r="C6935" s="37">
        <v>2677</v>
      </c>
      <c r="D6935" s="38">
        <v>2012</v>
      </c>
    </row>
    <row r="6936" spans="1:4" x14ac:dyDescent="0.25">
      <c r="A6936" t="s">
        <v>41</v>
      </c>
      <c r="B6936" t="s">
        <v>57</v>
      </c>
      <c r="C6936" s="37">
        <v>2266</v>
      </c>
      <c r="D6936" s="38">
        <v>2012</v>
      </c>
    </row>
    <row r="6937" spans="1:4" x14ac:dyDescent="0.25">
      <c r="A6937" t="s">
        <v>41</v>
      </c>
      <c r="B6937" t="s">
        <v>58</v>
      </c>
      <c r="C6937" s="37">
        <v>604</v>
      </c>
      <c r="D6937" s="38">
        <v>2012</v>
      </c>
    </row>
    <row r="6938" spans="1:4" x14ac:dyDescent="0.25">
      <c r="A6938" t="s">
        <v>42</v>
      </c>
      <c r="B6938" t="s">
        <v>8</v>
      </c>
      <c r="C6938" s="37">
        <v>83</v>
      </c>
      <c r="D6938" s="38">
        <v>2012</v>
      </c>
    </row>
    <row r="6939" spans="1:4" x14ac:dyDescent="0.25">
      <c r="A6939" t="s">
        <v>42</v>
      </c>
      <c r="B6939" t="s">
        <v>9</v>
      </c>
      <c r="C6939" s="37">
        <v>70</v>
      </c>
      <c r="D6939" s="38">
        <v>2012</v>
      </c>
    </row>
    <row r="6940" spans="1:4" x14ac:dyDescent="0.25">
      <c r="A6940" t="s">
        <v>42</v>
      </c>
      <c r="B6940" t="s">
        <v>10</v>
      </c>
      <c r="C6940" s="37">
        <v>1571</v>
      </c>
      <c r="D6940" s="38">
        <v>2012</v>
      </c>
    </row>
    <row r="6941" spans="1:4" x14ac:dyDescent="0.25">
      <c r="A6941" t="s">
        <v>42</v>
      </c>
      <c r="B6941" t="s">
        <v>11</v>
      </c>
      <c r="C6941" s="37">
        <v>0</v>
      </c>
      <c r="D6941" s="38">
        <v>2012</v>
      </c>
    </row>
    <row r="6942" spans="1:4" x14ac:dyDescent="0.25">
      <c r="A6942" t="s">
        <v>42</v>
      </c>
      <c r="B6942" t="s">
        <v>12</v>
      </c>
      <c r="C6942" s="37">
        <v>999</v>
      </c>
      <c r="D6942" s="38">
        <v>2012</v>
      </c>
    </row>
    <row r="6943" spans="1:4" x14ac:dyDescent="0.25">
      <c r="A6943" t="s">
        <v>42</v>
      </c>
      <c r="B6943" t="s">
        <v>13</v>
      </c>
      <c r="C6943" s="37">
        <v>546</v>
      </c>
      <c r="D6943" s="38">
        <v>2012</v>
      </c>
    </row>
    <row r="6944" spans="1:4" x14ac:dyDescent="0.25">
      <c r="A6944" t="s">
        <v>42</v>
      </c>
      <c r="B6944" t="s">
        <v>14</v>
      </c>
      <c r="C6944" s="37">
        <v>65</v>
      </c>
      <c r="D6944" s="38">
        <v>2012</v>
      </c>
    </row>
    <row r="6945" spans="1:4" x14ac:dyDescent="0.25">
      <c r="A6945" t="s">
        <v>42</v>
      </c>
      <c r="B6945" t="s">
        <v>15</v>
      </c>
      <c r="C6945" s="37">
        <v>0</v>
      </c>
      <c r="D6945" s="38">
        <v>2012</v>
      </c>
    </row>
    <row r="6946" spans="1:4" x14ac:dyDescent="0.25">
      <c r="A6946" t="s">
        <v>42</v>
      </c>
      <c r="B6946" t="s">
        <v>16</v>
      </c>
      <c r="C6946" s="37">
        <v>70</v>
      </c>
      <c r="D6946" s="38">
        <v>2012</v>
      </c>
    </row>
    <row r="6947" spans="1:4" x14ac:dyDescent="0.25">
      <c r="A6947" t="s">
        <v>42</v>
      </c>
      <c r="B6947" t="s">
        <v>17</v>
      </c>
      <c r="C6947" s="37">
        <v>950</v>
      </c>
      <c r="D6947" s="38">
        <v>2012</v>
      </c>
    </row>
    <row r="6948" spans="1:4" x14ac:dyDescent="0.25">
      <c r="A6948" t="s">
        <v>42</v>
      </c>
      <c r="B6948" t="s">
        <v>18</v>
      </c>
      <c r="C6948" s="37">
        <v>98</v>
      </c>
      <c r="D6948" s="38">
        <v>2012</v>
      </c>
    </row>
    <row r="6949" spans="1:4" x14ac:dyDescent="0.25">
      <c r="A6949" t="s">
        <v>42</v>
      </c>
      <c r="B6949" t="s">
        <v>19</v>
      </c>
      <c r="C6949" s="37">
        <v>160</v>
      </c>
      <c r="D6949" s="38">
        <v>2012</v>
      </c>
    </row>
    <row r="6950" spans="1:4" x14ac:dyDescent="0.25">
      <c r="A6950" t="s">
        <v>42</v>
      </c>
      <c r="B6950" t="s">
        <v>20</v>
      </c>
      <c r="C6950" s="37">
        <v>540</v>
      </c>
      <c r="D6950" s="38">
        <v>2012</v>
      </c>
    </row>
    <row r="6951" spans="1:4" x14ac:dyDescent="0.25">
      <c r="A6951" t="s">
        <v>42</v>
      </c>
      <c r="B6951" t="s">
        <v>21</v>
      </c>
      <c r="C6951" s="37">
        <v>799</v>
      </c>
      <c r="D6951" s="38">
        <v>2012</v>
      </c>
    </row>
    <row r="6952" spans="1:4" x14ac:dyDescent="0.25">
      <c r="A6952" t="s">
        <v>42</v>
      </c>
      <c r="B6952" t="s">
        <v>22</v>
      </c>
      <c r="C6952" s="37">
        <v>55</v>
      </c>
      <c r="D6952" s="38">
        <v>2012</v>
      </c>
    </row>
    <row r="6953" spans="1:4" x14ac:dyDescent="0.25">
      <c r="A6953" t="s">
        <v>42</v>
      </c>
      <c r="B6953" t="s">
        <v>23</v>
      </c>
      <c r="C6953" s="37">
        <v>458</v>
      </c>
      <c r="D6953" s="38">
        <v>2012</v>
      </c>
    </row>
    <row r="6954" spans="1:4" x14ac:dyDescent="0.25">
      <c r="A6954" t="s">
        <v>42</v>
      </c>
      <c r="B6954" t="s">
        <v>24</v>
      </c>
      <c r="C6954" s="37">
        <v>161</v>
      </c>
      <c r="D6954" s="38">
        <v>2012</v>
      </c>
    </row>
    <row r="6955" spans="1:4" x14ac:dyDescent="0.25">
      <c r="A6955" t="s">
        <v>42</v>
      </c>
      <c r="B6955" t="s">
        <v>25</v>
      </c>
      <c r="C6955" s="37">
        <v>22</v>
      </c>
      <c r="D6955" s="38">
        <v>2012</v>
      </c>
    </row>
    <row r="6956" spans="1:4" x14ac:dyDescent="0.25">
      <c r="A6956" t="s">
        <v>42</v>
      </c>
      <c r="B6956" t="s">
        <v>26</v>
      </c>
      <c r="C6956" s="37">
        <v>18</v>
      </c>
      <c r="D6956" s="38">
        <v>2012</v>
      </c>
    </row>
    <row r="6957" spans="1:4" x14ac:dyDescent="0.25">
      <c r="A6957" t="s">
        <v>42</v>
      </c>
      <c r="B6957" t="s">
        <v>27</v>
      </c>
      <c r="C6957" s="37">
        <v>98</v>
      </c>
      <c r="D6957" s="38">
        <v>2012</v>
      </c>
    </row>
    <row r="6958" spans="1:4" x14ac:dyDescent="0.25">
      <c r="A6958" t="s">
        <v>42</v>
      </c>
      <c r="B6958" t="s">
        <v>28</v>
      </c>
      <c r="C6958" s="37">
        <v>232</v>
      </c>
      <c r="D6958" s="38">
        <v>2012</v>
      </c>
    </row>
    <row r="6959" spans="1:4" x14ac:dyDescent="0.25">
      <c r="A6959" t="s">
        <v>42</v>
      </c>
      <c r="B6959" t="s">
        <v>29</v>
      </c>
      <c r="C6959" s="37">
        <v>187</v>
      </c>
      <c r="D6959" s="38">
        <v>2012</v>
      </c>
    </row>
    <row r="6960" spans="1:4" x14ac:dyDescent="0.25">
      <c r="A6960" t="s">
        <v>42</v>
      </c>
      <c r="B6960" t="s">
        <v>30</v>
      </c>
      <c r="C6960" s="37">
        <v>757</v>
      </c>
      <c r="D6960" s="38">
        <v>2012</v>
      </c>
    </row>
    <row r="6961" spans="1:4" x14ac:dyDescent="0.25">
      <c r="A6961" t="s">
        <v>42</v>
      </c>
      <c r="B6961" t="s">
        <v>31</v>
      </c>
      <c r="C6961" s="37">
        <v>15257</v>
      </c>
      <c r="D6961" s="38">
        <v>2012</v>
      </c>
    </row>
    <row r="6962" spans="1:4" x14ac:dyDescent="0.25">
      <c r="A6962" t="s">
        <v>42</v>
      </c>
      <c r="B6962" t="s">
        <v>32</v>
      </c>
      <c r="C6962" s="37">
        <v>72</v>
      </c>
      <c r="D6962" s="38">
        <v>2012</v>
      </c>
    </row>
    <row r="6963" spans="1:4" x14ac:dyDescent="0.25">
      <c r="A6963" t="s">
        <v>42</v>
      </c>
      <c r="B6963" t="s">
        <v>33</v>
      </c>
      <c r="C6963" s="37">
        <v>1490</v>
      </c>
      <c r="D6963" s="38">
        <v>2012</v>
      </c>
    </row>
    <row r="6964" spans="1:4" x14ac:dyDescent="0.25">
      <c r="A6964" t="s">
        <v>42</v>
      </c>
      <c r="B6964" t="s">
        <v>34</v>
      </c>
      <c r="C6964" s="37">
        <v>1776</v>
      </c>
      <c r="D6964" s="38">
        <v>2012</v>
      </c>
    </row>
    <row r="6965" spans="1:4" x14ac:dyDescent="0.25">
      <c r="A6965" t="s">
        <v>42</v>
      </c>
      <c r="B6965" t="s">
        <v>35</v>
      </c>
      <c r="C6965" s="37">
        <v>950</v>
      </c>
      <c r="D6965" s="38">
        <v>2012</v>
      </c>
    </row>
    <row r="6966" spans="1:4" x14ac:dyDescent="0.25">
      <c r="A6966" t="s">
        <v>42</v>
      </c>
      <c r="B6966" t="s">
        <v>36</v>
      </c>
      <c r="C6966" s="37">
        <v>854</v>
      </c>
      <c r="D6966" s="38">
        <v>2012</v>
      </c>
    </row>
    <row r="6967" spans="1:4" x14ac:dyDescent="0.25">
      <c r="A6967" t="s">
        <v>42</v>
      </c>
      <c r="B6967" t="s">
        <v>37</v>
      </c>
      <c r="C6967" s="37">
        <v>0</v>
      </c>
      <c r="D6967" s="38">
        <v>2012</v>
      </c>
    </row>
    <row r="6968" spans="1:4" x14ac:dyDescent="0.25">
      <c r="A6968" t="s">
        <v>42</v>
      </c>
      <c r="B6968" t="s">
        <v>38</v>
      </c>
      <c r="C6968" s="37">
        <v>140</v>
      </c>
      <c r="D6968" s="38">
        <v>2012</v>
      </c>
    </row>
    <row r="6969" spans="1:4" x14ac:dyDescent="0.25">
      <c r="A6969" t="s">
        <v>42</v>
      </c>
      <c r="B6969" t="s">
        <v>39</v>
      </c>
      <c r="C6969" s="37">
        <v>161</v>
      </c>
      <c r="D6969" s="38">
        <v>2012</v>
      </c>
    </row>
    <row r="6970" spans="1:4" x14ac:dyDescent="0.25">
      <c r="A6970" t="s">
        <v>42</v>
      </c>
      <c r="B6970" t="s">
        <v>40</v>
      </c>
      <c r="C6970" s="37">
        <v>331</v>
      </c>
      <c r="D6970" s="38">
        <v>2012</v>
      </c>
    </row>
    <row r="6971" spans="1:4" x14ac:dyDescent="0.25">
      <c r="A6971" t="s">
        <v>42</v>
      </c>
      <c r="B6971" t="s">
        <v>41</v>
      </c>
      <c r="C6971" s="37">
        <v>231</v>
      </c>
      <c r="D6971" s="38">
        <v>2012</v>
      </c>
    </row>
    <row r="6972" spans="1:4" x14ac:dyDescent="0.25">
      <c r="A6972" t="s">
        <v>42</v>
      </c>
      <c r="B6972" t="s">
        <v>42</v>
      </c>
      <c r="C6972" s="37" t="s">
        <v>60</v>
      </c>
      <c r="D6972" s="38">
        <v>2012</v>
      </c>
    </row>
    <row r="6973" spans="1:4" x14ac:dyDescent="0.25">
      <c r="A6973" t="s">
        <v>42</v>
      </c>
      <c r="B6973" t="s">
        <v>43</v>
      </c>
      <c r="C6973" s="37">
        <v>6</v>
      </c>
      <c r="D6973" s="38">
        <v>2012</v>
      </c>
    </row>
    <row r="6974" spans="1:4" x14ac:dyDescent="0.25">
      <c r="A6974" t="s">
        <v>42</v>
      </c>
      <c r="B6974" t="s">
        <v>44</v>
      </c>
      <c r="C6974" s="37">
        <v>280</v>
      </c>
      <c r="D6974" s="38">
        <v>2012</v>
      </c>
    </row>
    <row r="6975" spans="1:4" x14ac:dyDescent="0.25">
      <c r="A6975" t="s">
        <v>42</v>
      </c>
      <c r="B6975" t="s">
        <v>45</v>
      </c>
      <c r="C6975" s="37">
        <v>724</v>
      </c>
      <c r="D6975" s="38">
        <v>2012</v>
      </c>
    </row>
    <row r="6976" spans="1:4" x14ac:dyDescent="0.25">
      <c r="A6976" t="s">
        <v>42</v>
      </c>
      <c r="B6976" t="s">
        <v>46</v>
      </c>
      <c r="C6976" s="37">
        <v>114</v>
      </c>
      <c r="D6976" s="38">
        <v>2012</v>
      </c>
    </row>
    <row r="6977" spans="1:4" x14ac:dyDescent="0.25">
      <c r="A6977" t="s">
        <v>42</v>
      </c>
      <c r="B6977" t="s">
        <v>47</v>
      </c>
      <c r="C6977" s="37">
        <v>244</v>
      </c>
      <c r="D6977" s="38">
        <v>2012</v>
      </c>
    </row>
    <row r="6978" spans="1:4" x14ac:dyDescent="0.25">
      <c r="A6978" t="s">
        <v>42</v>
      </c>
      <c r="B6978" t="s">
        <v>48</v>
      </c>
      <c r="C6978" s="37">
        <v>14</v>
      </c>
      <c r="D6978" s="38">
        <v>2012</v>
      </c>
    </row>
    <row r="6979" spans="1:4" x14ac:dyDescent="0.25">
      <c r="A6979" t="s">
        <v>42</v>
      </c>
      <c r="B6979" t="s">
        <v>49</v>
      </c>
      <c r="C6979" s="37">
        <v>1754</v>
      </c>
      <c r="D6979" s="38">
        <v>2012</v>
      </c>
    </row>
    <row r="6980" spans="1:4" x14ac:dyDescent="0.25">
      <c r="A6980" t="s">
        <v>42</v>
      </c>
      <c r="B6980" t="s">
        <v>50</v>
      </c>
      <c r="C6980" s="37">
        <v>746</v>
      </c>
      <c r="D6980" s="38">
        <v>2012</v>
      </c>
    </row>
    <row r="6981" spans="1:4" x14ac:dyDescent="0.25">
      <c r="A6981" t="s">
        <v>42</v>
      </c>
      <c r="B6981" t="s">
        <v>51</v>
      </c>
      <c r="C6981" s="37">
        <v>1414</v>
      </c>
      <c r="D6981" s="38">
        <v>2012</v>
      </c>
    </row>
    <row r="6982" spans="1:4" x14ac:dyDescent="0.25">
      <c r="A6982" t="s">
        <v>42</v>
      </c>
      <c r="B6982" t="s">
        <v>52</v>
      </c>
      <c r="C6982" s="37">
        <v>43</v>
      </c>
      <c r="D6982" s="38">
        <v>2012</v>
      </c>
    </row>
    <row r="6983" spans="1:4" x14ac:dyDescent="0.25">
      <c r="A6983" t="s">
        <v>42</v>
      </c>
      <c r="B6983" t="s">
        <v>53</v>
      </c>
      <c r="C6983" s="37">
        <v>758</v>
      </c>
      <c r="D6983" s="38">
        <v>2012</v>
      </c>
    </row>
    <row r="6984" spans="1:4" x14ac:dyDescent="0.25">
      <c r="A6984" t="s">
        <v>42</v>
      </c>
      <c r="B6984" t="s">
        <v>54</v>
      </c>
      <c r="C6984" s="37">
        <v>403</v>
      </c>
      <c r="D6984" s="38">
        <v>2012</v>
      </c>
    </row>
    <row r="6985" spans="1:4" x14ac:dyDescent="0.25">
      <c r="A6985" t="s">
        <v>42</v>
      </c>
      <c r="B6985" t="s">
        <v>55</v>
      </c>
      <c r="C6985" s="37">
        <v>1604</v>
      </c>
      <c r="D6985" s="38">
        <v>2012</v>
      </c>
    </row>
    <row r="6986" spans="1:4" x14ac:dyDescent="0.25">
      <c r="A6986" t="s">
        <v>42</v>
      </c>
      <c r="B6986" t="s">
        <v>56</v>
      </c>
      <c r="C6986" s="37">
        <v>0</v>
      </c>
      <c r="D6986" s="38">
        <v>2012</v>
      </c>
    </row>
    <row r="6987" spans="1:4" x14ac:dyDescent="0.25">
      <c r="A6987" t="s">
        <v>42</v>
      </c>
      <c r="B6987" t="s">
        <v>57</v>
      </c>
      <c r="C6987" s="37">
        <v>543</v>
      </c>
      <c r="D6987" s="38">
        <v>2012</v>
      </c>
    </row>
    <row r="6988" spans="1:4" x14ac:dyDescent="0.25">
      <c r="A6988" t="s">
        <v>42</v>
      </c>
      <c r="B6988" t="s">
        <v>58</v>
      </c>
      <c r="C6988" s="37">
        <v>365</v>
      </c>
      <c r="D6988" s="38">
        <v>2012</v>
      </c>
    </row>
    <row r="6989" spans="1:4" x14ac:dyDescent="0.25">
      <c r="A6989" t="s">
        <v>43</v>
      </c>
      <c r="B6989" t="s">
        <v>8</v>
      </c>
      <c r="C6989" s="37">
        <v>3705</v>
      </c>
      <c r="D6989" s="38">
        <v>2012</v>
      </c>
    </row>
    <row r="6990" spans="1:4" x14ac:dyDescent="0.25">
      <c r="A6990" t="s">
        <v>43</v>
      </c>
      <c r="B6990" t="s">
        <v>9</v>
      </c>
      <c r="C6990" s="37">
        <v>2207</v>
      </c>
      <c r="D6990" s="38">
        <v>2012</v>
      </c>
    </row>
    <row r="6991" spans="1:4" x14ac:dyDescent="0.25">
      <c r="A6991" t="s">
        <v>43</v>
      </c>
      <c r="B6991" t="s">
        <v>10</v>
      </c>
      <c r="C6991" s="37">
        <v>4929</v>
      </c>
      <c r="D6991" s="38">
        <v>2012</v>
      </c>
    </row>
    <row r="6992" spans="1:4" x14ac:dyDescent="0.25">
      <c r="A6992" t="s">
        <v>43</v>
      </c>
      <c r="B6992" t="s">
        <v>11</v>
      </c>
      <c r="C6992" s="37">
        <v>884</v>
      </c>
      <c r="D6992" s="38">
        <v>2012</v>
      </c>
    </row>
    <row r="6993" spans="1:4" x14ac:dyDescent="0.25">
      <c r="A6993" t="s">
        <v>43</v>
      </c>
      <c r="B6993" t="s">
        <v>12</v>
      </c>
      <c r="C6993" s="37">
        <v>8995</v>
      </c>
      <c r="D6993" s="38">
        <v>2012</v>
      </c>
    </row>
    <row r="6994" spans="1:4" x14ac:dyDescent="0.25">
      <c r="A6994" t="s">
        <v>43</v>
      </c>
      <c r="B6994" t="s">
        <v>13</v>
      </c>
      <c r="C6994" s="37">
        <v>3180</v>
      </c>
      <c r="D6994" s="38">
        <v>2012</v>
      </c>
    </row>
    <row r="6995" spans="1:4" x14ac:dyDescent="0.25">
      <c r="A6995" t="s">
        <v>43</v>
      </c>
      <c r="B6995" t="s">
        <v>14</v>
      </c>
      <c r="C6995" s="37">
        <v>1355</v>
      </c>
      <c r="D6995" s="38">
        <v>2012</v>
      </c>
    </row>
    <row r="6996" spans="1:4" x14ac:dyDescent="0.25">
      <c r="A6996" t="s">
        <v>43</v>
      </c>
      <c r="B6996" t="s">
        <v>15</v>
      </c>
      <c r="C6996" s="37">
        <v>1079</v>
      </c>
      <c r="D6996" s="38">
        <v>2012</v>
      </c>
    </row>
    <row r="6997" spans="1:4" x14ac:dyDescent="0.25">
      <c r="A6997" t="s">
        <v>43</v>
      </c>
      <c r="B6997" t="s">
        <v>16</v>
      </c>
      <c r="C6997" s="37">
        <v>985</v>
      </c>
      <c r="D6997" s="38">
        <v>2012</v>
      </c>
    </row>
    <row r="6998" spans="1:4" x14ac:dyDescent="0.25">
      <c r="A6998" t="s">
        <v>43</v>
      </c>
      <c r="B6998" t="s">
        <v>17</v>
      </c>
      <c r="C6998" s="37">
        <v>16366</v>
      </c>
      <c r="D6998" s="38">
        <v>2012</v>
      </c>
    </row>
    <row r="6999" spans="1:4" x14ac:dyDescent="0.25">
      <c r="A6999" t="s">
        <v>43</v>
      </c>
      <c r="B6999" t="s">
        <v>18</v>
      </c>
      <c r="C6999" s="37">
        <v>8052</v>
      </c>
      <c r="D6999" s="38">
        <v>2012</v>
      </c>
    </row>
    <row r="7000" spans="1:4" x14ac:dyDescent="0.25">
      <c r="A7000" t="s">
        <v>43</v>
      </c>
      <c r="B7000" t="s">
        <v>19</v>
      </c>
      <c r="C7000" s="37">
        <v>1198</v>
      </c>
      <c r="D7000" s="38">
        <v>2012</v>
      </c>
    </row>
    <row r="7001" spans="1:4" x14ac:dyDescent="0.25">
      <c r="A7001" t="s">
        <v>43</v>
      </c>
      <c r="B7001" t="s">
        <v>20</v>
      </c>
      <c r="C7001" s="37">
        <v>412</v>
      </c>
      <c r="D7001" s="38">
        <v>2012</v>
      </c>
    </row>
    <row r="7002" spans="1:4" x14ac:dyDescent="0.25">
      <c r="A7002" t="s">
        <v>43</v>
      </c>
      <c r="B7002" t="s">
        <v>21</v>
      </c>
      <c r="C7002" s="37">
        <v>9510</v>
      </c>
      <c r="D7002" s="38">
        <v>2012</v>
      </c>
    </row>
    <row r="7003" spans="1:4" x14ac:dyDescent="0.25">
      <c r="A7003" t="s">
        <v>43</v>
      </c>
      <c r="B7003" t="s">
        <v>22</v>
      </c>
      <c r="C7003" s="37">
        <v>13534</v>
      </c>
      <c r="D7003" s="38">
        <v>2012</v>
      </c>
    </row>
    <row r="7004" spans="1:4" x14ac:dyDescent="0.25">
      <c r="A7004" t="s">
        <v>43</v>
      </c>
      <c r="B7004" t="s">
        <v>23</v>
      </c>
      <c r="C7004" s="37">
        <v>1039</v>
      </c>
      <c r="D7004" s="38">
        <v>2012</v>
      </c>
    </row>
    <row r="7005" spans="1:4" x14ac:dyDescent="0.25">
      <c r="A7005" t="s">
        <v>43</v>
      </c>
      <c r="B7005" t="s">
        <v>24</v>
      </c>
      <c r="C7005" s="37">
        <v>1166</v>
      </c>
      <c r="D7005" s="38">
        <v>2012</v>
      </c>
    </row>
    <row r="7006" spans="1:4" x14ac:dyDescent="0.25">
      <c r="A7006" t="s">
        <v>43</v>
      </c>
      <c r="B7006" t="s">
        <v>25</v>
      </c>
      <c r="C7006" s="37">
        <v>13227</v>
      </c>
      <c r="D7006" s="38">
        <v>2012</v>
      </c>
    </row>
    <row r="7007" spans="1:4" x14ac:dyDescent="0.25">
      <c r="A7007" t="s">
        <v>43</v>
      </c>
      <c r="B7007" t="s">
        <v>26</v>
      </c>
      <c r="C7007" s="37">
        <v>2214</v>
      </c>
      <c r="D7007" s="38">
        <v>2012</v>
      </c>
    </row>
    <row r="7008" spans="1:4" x14ac:dyDescent="0.25">
      <c r="A7008" t="s">
        <v>43</v>
      </c>
      <c r="B7008" t="s">
        <v>27</v>
      </c>
      <c r="C7008" s="37">
        <v>1189</v>
      </c>
      <c r="D7008" s="38">
        <v>2012</v>
      </c>
    </row>
    <row r="7009" spans="1:4" x14ac:dyDescent="0.25">
      <c r="A7009" t="s">
        <v>43</v>
      </c>
      <c r="B7009" t="s">
        <v>28</v>
      </c>
      <c r="C7009" s="37">
        <v>5026</v>
      </c>
      <c r="D7009" s="38">
        <v>2012</v>
      </c>
    </row>
    <row r="7010" spans="1:4" x14ac:dyDescent="0.25">
      <c r="A7010" t="s">
        <v>43</v>
      </c>
      <c r="B7010" t="s">
        <v>29</v>
      </c>
      <c r="C7010" s="37">
        <v>2189</v>
      </c>
      <c r="D7010" s="38">
        <v>2012</v>
      </c>
    </row>
    <row r="7011" spans="1:4" x14ac:dyDescent="0.25">
      <c r="A7011" t="s">
        <v>43</v>
      </c>
      <c r="B7011" t="s">
        <v>30</v>
      </c>
      <c r="C7011" s="37">
        <v>16336</v>
      </c>
      <c r="D7011" s="38">
        <v>2012</v>
      </c>
    </row>
    <row r="7012" spans="1:4" x14ac:dyDescent="0.25">
      <c r="A7012" t="s">
        <v>43</v>
      </c>
      <c r="B7012" t="s">
        <v>31</v>
      </c>
      <c r="C7012" s="37">
        <v>1122</v>
      </c>
      <c r="D7012" s="38">
        <v>2012</v>
      </c>
    </row>
    <row r="7013" spans="1:4" x14ac:dyDescent="0.25">
      <c r="A7013" t="s">
        <v>43</v>
      </c>
      <c r="B7013" t="s">
        <v>32</v>
      </c>
      <c r="C7013" s="37">
        <v>1017</v>
      </c>
      <c r="D7013" s="38">
        <v>2012</v>
      </c>
    </row>
    <row r="7014" spans="1:4" x14ac:dyDescent="0.25">
      <c r="A7014" t="s">
        <v>43</v>
      </c>
      <c r="B7014" t="s">
        <v>33</v>
      </c>
      <c r="C7014" s="37">
        <v>3026</v>
      </c>
      <c r="D7014" s="38">
        <v>2012</v>
      </c>
    </row>
    <row r="7015" spans="1:4" x14ac:dyDescent="0.25">
      <c r="A7015" t="s">
        <v>43</v>
      </c>
      <c r="B7015" t="s">
        <v>34</v>
      </c>
      <c r="C7015" s="37">
        <v>276</v>
      </c>
      <c r="D7015" s="38">
        <v>2012</v>
      </c>
    </row>
    <row r="7016" spans="1:4" x14ac:dyDescent="0.25">
      <c r="A7016" t="s">
        <v>43</v>
      </c>
      <c r="B7016" t="s">
        <v>35</v>
      </c>
      <c r="C7016" s="37">
        <v>1052</v>
      </c>
      <c r="D7016" s="38">
        <v>2012</v>
      </c>
    </row>
    <row r="7017" spans="1:4" x14ac:dyDescent="0.25">
      <c r="A7017" t="s">
        <v>43</v>
      </c>
      <c r="B7017" t="s">
        <v>36</v>
      </c>
      <c r="C7017" s="37">
        <v>907</v>
      </c>
      <c r="D7017" s="38">
        <v>2012</v>
      </c>
    </row>
    <row r="7018" spans="1:4" x14ac:dyDescent="0.25">
      <c r="A7018" t="s">
        <v>43</v>
      </c>
      <c r="B7018" t="s">
        <v>37</v>
      </c>
      <c r="C7018" s="37">
        <v>189</v>
      </c>
      <c r="D7018" s="38">
        <v>2012</v>
      </c>
    </row>
    <row r="7019" spans="1:4" x14ac:dyDescent="0.25">
      <c r="A7019" t="s">
        <v>43</v>
      </c>
      <c r="B7019" t="s">
        <v>38</v>
      </c>
      <c r="C7019" s="37">
        <v>4703</v>
      </c>
      <c r="D7019" s="38">
        <v>2012</v>
      </c>
    </row>
    <row r="7020" spans="1:4" x14ac:dyDescent="0.25">
      <c r="A7020" t="s">
        <v>43</v>
      </c>
      <c r="B7020" t="s">
        <v>39</v>
      </c>
      <c r="C7020" s="37">
        <v>1361</v>
      </c>
      <c r="D7020" s="38">
        <v>2012</v>
      </c>
    </row>
    <row r="7021" spans="1:4" x14ac:dyDescent="0.25">
      <c r="A7021" t="s">
        <v>43</v>
      </c>
      <c r="B7021" t="s">
        <v>40</v>
      </c>
      <c r="C7021" s="37">
        <v>8732</v>
      </c>
      <c r="D7021" s="38">
        <v>2012</v>
      </c>
    </row>
    <row r="7022" spans="1:4" x14ac:dyDescent="0.25">
      <c r="A7022" t="s">
        <v>43</v>
      </c>
      <c r="B7022" t="s">
        <v>41</v>
      </c>
      <c r="C7022" s="37">
        <v>5498</v>
      </c>
      <c r="D7022" s="38">
        <v>2012</v>
      </c>
    </row>
    <row r="7023" spans="1:4" x14ac:dyDescent="0.25">
      <c r="A7023" t="s">
        <v>43</v>
      </c>
      <c r="B7023" t="s">
        <v>42</v>
      </c>
      <c r="C7023" s="37">
        <v>453</v>
      </c>
      <c r="D7023" s="38">
        <v>2012</v>
      </c>
    </row>
    <row r="7024" spans="1:4" x14ac:dyDescent="0.25">
      <c r="A7024" t="s">
        <v>43</v>
      </c>
      <c r="B7024" t="s">
        <v>43</v>
      </c>
      <c r="C7024" s="37" t="s">
        <v>60</v>
      </c>
      <c r="D7024" s="38">
        <v>2012</v>
      </c>
    </row>
    <row r="7025" spans="1:4" x14ac:dyDescent="0.25">
      <c r="A7025" t="s">
        <v>43</v>
      </c>
      <c r="B7025" t="s">
        <v>44</v>
      </c>
      <c r="C7025" s="37">
        <v>858</v>
      </c>
      <c r="D7025" s="38">
        <v>2012</v>
      </c>
    </row>
    <row r="7026" spans="1:4" x14ac:dyDescent="0.25">
      <c r="A7026" t="s">
        <v>43</v>
      </c>
      <c r="B7026" t="s">
        <v>45</v>
      </c>
      <c r="C7026" s="37">
        <v>432</v>
      </c>
      <c r="D7026" s="38">
        <v>2012</v>
      </c>
    </row>
    <row r="7027" spans="1:4" x14ac:dyDescent="0.25">
      <c r="A7027" t="s">
        <v>43</v>
      </c>
      <c r="B7027" t="s">
        <v>46</v>
      </c>
      <c r="C7027" s="37">
        <v>14147</v>
      </c>
      <c r="D7027" s="38">
        <v>2012</v>
      </c>
    </row>
    <row r="7028" spans="1:4" x14ac:dyDescent="0.25">
      <c r="A7028" t="s">
        <v>43</v>
      </c>
      <c r="B7028" t="s">
        <v>47</v>
      </c>
      <c r="C7028" s="37">
        <v>435</v>
      </c>
      <c r="D7028" s="38">
        <v>2012</v>
      </c>
    </row>
    <row r="7029" spans="1:4" x14ac:dyDescent="0.25">
      <c r="A7029" t="s">
        <v>43</v>
      </c>
      <c r="B7029" t="s">
        <v>48</v>
      </c>
      <c r="C7029" s="37">
        <v>2445</v>
      </c>
      <c r="D7029" s="38">
        <v>2012</v>
      </c>
    </row>
    <row r="7030" spans="1:4" x14ac:dyDescent="0.25">
      <c r="A7030" t="s">
        <v>43</v>
      </c>
      <c r="B7030" t="s">
        <v>49</v>
      </c>
      <c r="C7030" s="37">
        <v>47</v>
      </c>
      <c r="D7030" s="38">
        <v>2012</v>
      </c>
    </row>
    <row r="7031" spans="1:4" x14ac:dyDescent="0.25">
      <c r="A7031" t="s">
        <v>43</v>
      </c>
      <c r="B7031" t="s">
        <v>50</v>
      </c>
      <c r="C7031" s="37">
        <v>3542</v>
      </c>
      <c r="D7031" s="38">
        <v>2012</v>
      </c>
    </row>
    <row r="7032" spans="1:4" x14ac:dyDescent="0.25">
      <c r="A7032" t="s">
        <v>43</v>
      </c>
      <c r="B7032" t="s">
        <v>51</v>
      </c>
      <c r="C7032" s="37">
        <v>11760</v>
      </c>
      <c r="D7032" s="38">
        <v>2012</v>
      </c>
    </row>
    <row r="7033" spans="1:4" x14ac:dyDescent="0.25">
      <c r="A7033" t="s">
        <v>43</v>
      </c>
      <c r="B7033" t="s">
        <v>52</v>
      </c>
      <c r="C7033" s="37">
        <v>197</v>
      </c>
      <c r="D7033" s="38">
        <v>2012</v>
      </c>
    </row>
    <row r="7034" spans="1:4" x14ac:dyDescent="0.25">
      <c r="A7034" t="s">
        <v>43</v>
      </c>
      <c r="B7034" t="s">
        <v>53</v>
      </c>
      <c r="C7034" s="37">
        <v>364</v>
      </c>
      <c r="D7034" s="38">
        <v>2012</v>
      </c>
    </row>
    <row r="7035" spans="1:4" x14ac:dyDescent="0.25">
      <c r="A7035" t="s">
        <v>43</v>
      </c>
      <c r="B7035" t="s">
        <v>54</v>
      </c>
      <c r="C7035" s="37">
        <v>3193</v>
      </c>
      <c r="D7035" s="38">
        <v>2012</v>
      </c>
    </row>
    <row r="7036" spans="1:4" x14ac:dyDescent="0.25">
      <c r="A7036" t="s">
        <v>43</v>
      </c>
      <c r="B7036" t="s">
        <v>55</v>
      </c>
      <c r="C7036" s="37">
        <v>2862</v>
      </c>
      <c r="D7036" s="38">
        <v>2012</v>
      </c>
    </row>
    <row r="7037" spans="1:4" x14ac:dyDescent="0.25">
      <c r="A7037" t="s">
        <v>43</v>
      </c>
      <c r="B7037" t="s">
        <v>56</v>
      </c>
      <c r="C7037" s="37">
        <v>7820</v>
      </c>
      <c r="D7037" s="38">
        <v>2012</v>
      </c>
    </row>
    <row r="7038" spans="1:4" x14ac:dyDescent="0.25">
      <c r="A7038" t="s">
        <v>43</v>
      </c>
      <c r="B7038" t="s">
        <v>57</v>
      </c>
      <c r="C7038" s="37">
        <v>974</v>
      </c>
      <c r="D7038" s="38">
        <v>2012</v>
      </c>
    </row>
    <row r="7039" spans="1:4" x14ac:dyDescent="0.25">
      <c r="A7039" t="s">
        <v>43</v>
      </c>
      <c r="B7039" t="s">
        <v>58</v>
      </c>
      <c r="C7039" s="37">
        <v>202</v>
      </c>
      <c r="D7039" s="38">
        <v>2012</v>
      </c>
    </row>
    <row r="7040" spans="1:4" x14ac:dyDescent="0.25">
      <c r="A7040" t="s">
        <v>44</v>
      </c>
      <c r="B7040" t="s">
        <v>8</v>
      </c>
      <c r="C7040" s="37">
        <v>1030</v>
      </c>
      <c r="D7040" s="38">
        <v>2012</v>
      </c>
    </row>
    <row r="7041" spans="1:4" x14ac:dyDescent="0.25">
      <c r="A7041" t="s">
        <v>44</v>
      </c>
      <c r="B7041" t="s">
        <v>9</v>
      </c>
      <c r="C7041" s="37">
        <v>1279</v>
      </c>
      <c r="D7041" s="38">
        <v>2012</v>
      </c>
    </row>
    <row r="7042" spans="1:4" x14ac:dyDescent="0.25">
      <c r="A7042" t="s">
        <v>44</v>
      </c>
      <c r="B7042" t="s">
        <v>10</v>
      </c>
      <c r="C7042" s="37">
        <v>2974</v>
      </c>
      <c r="D7042" s="38">
        <v>2012</v>
      </c>
    </row>
    <row r="7043" spans="1:4" x14ac:dyDescent="0.25">
      <c r="A7043" t="s">
        <v>44</v>
      </c>
      <c r="B7043" t="s">
        <v>11</v>
      </c>
      <c r="C7043" s="37">
        <v>5777</v>
      </c>
      <c r="D7043" s="38">
        <v>2012</v>
      </c>
    </row>
    <row r="7044" spans="1:4" x14ac:dyDescent="0.25">
      <c r="A7044" t="s">
        <v>44</v>
      </c>
      <c r="B7044" t="s">
        <v>12</v>
      </c>
      <c r="C7044" s="37">
        <v>8950</v>
      </c>
      <c r="D7044" s="38">
        <v>2012</v>
      </c>
    </row>
    <row r="7045" spans="1:4" x14ac:dyDescent="0.25">
      <c r="A7045" t="s">
        <v>44</v>
      </c>
      <c r="B7045" t="s">
        <v>13</v>
      </c>
      <c r="C7045" s="37">
        <v>4717</v>
      </c>
      <c r="D7045" s="38">
        <v>2012</v>
      </c>
    </row>
    <row r="7046" spans="1:4" x14ac:dyDescent="0.25">
      <c r="A7046" t="s">
        <v>44</v>
      </c>
      <c r="B7046" t="s">
        <v>14</v>
      </c>
      <c r="C7046" s="37">
        <v>0</v>
      </c>
      <c r="D7046" s="38">
        <v>2012</v>
      </c>
    </row>
    <row r="7047" spans="1:4" x14ac:dyDescent="0.25">
      <c r="A7047" t="s">
        <v>44</v>
      </c>
      <c r="B7047" t="s">
        <v>15</v>
      </c>
      <c r="C7047" s="37">
        <v>380</v>
      </c>
      <c r="D7047" s="38">
        <v>2012</v>
      </c>
    </row>
    <row r="7048" spans="1:4" x14ac:dyDescent="0.25">
      <c r="A7048" t="s">
        <v>44</v>
      </c>
      <c r="B7048" t="s">
        <v>16</v>
      </c>
      <c r="C7048" s="37">
        <v>151</v>
      </c>
      <c r="D7048" s="38">
        <v>2012</v>
      </c>
    </row>
    <row r="7049" spans="1:4" x14ac:dyDescent="0.25">
      <c r="A7049" t="s">
        <v>44</v>
      </c>
      <c r="B7049" t="s">
        <v>17</v>
      </c>
      <c r="C7049" s="37">
        <v>5011</v>
      </c>
      <c r="D7049" s="38">
        <v>2012</v>
      </c>
    </row>
    <row r="7050" spans="1:4" x14ac:dyDescent="0.25">
      <c r="A7050" t="s">
        <v>44</v>
      </c>
      <c r="B7050" t="s">
        <v>18</v>
      </c>
      <c r="C7050" s="37">
        <v>2581</v>
      </c>
      <c r="D7050" s="38">
        <v>2012</v>
      </c>
    </row>
    <row r="7051" spans="1:4" x14ac:dyDescent="0.25">
      <c r="A7051" t="s">
        <v>44</v>
      </c>
      <c r="B7051" t="s">
        <v>19</v>
      </c>
      <c r="C7051" s="37">
        <v>189</v>
      </c>
      <c r="D7051" s="38">
        <v>2012</v>
      </c>
    </row>
    <row r="7052" spans="1:4" x14ac:dyDescent="0.25">
      <c r="A7052" t="s">
        <v>44</v>
      </c>
      <c r="B7052" t="s">
        <v>20</v>
      </c>
      <c r="C7052" s="37">
        <v>905</v>
      </c>
      <c r="D7052" s="38">
        <v>2012</v>
      </c>
    </row>
    <row r="7053" spans="1:4" x14ac:dyDescent="0.25">
      <c r="A7053" t="s">
        <v>44</v>
      </c>
      <c r="B7053" t="s">
        <v>21</v>
      </c>
      <c r="C7053" s="37">
        <v>1100</v>
      </c>
      <c r="D7053" s="38">
        <v>2012</v>
      </c>
    </row>
    <row r="7054" spans="1:4" x14ac:dyDescent="0.25">
      <c r="A7054" t="s">
        <v>44</v>
      </c>
      <c r="B7054" t="s">
        <v>22</v>
      </c>
      <c r="C7054" s="37">
        <v>1490</v>
      </c>
      <c r="D7054" s="38">
        <v>2012</v>
      </c>
    </row>
    <row r="7055" spans="1:4" x14ac:dyDescent="0.25">
      <c r="A7055" t="s">
        <v>44</v>
      </c>
      <c r="B7055" t="s">
        <v>23</v>
      </c>
      <c r="C7055" s="37">
        <v>1088</v>
      </c>
      <c r="D7055" s="38">
        <v>2012</v>
      </c>
    </row>
    <row r="7056" spans="1:4" x14ac:dyDescent="0.25">
      <c r="A7056" t="s">
        <v>44</v>
      </c>
      <c r="B7056" t="s">
        <v>24</v>
      </c>
      <c r="C7056" s="37">
        <v>7065</v>
      </c>
      <c r="D7056" s="38">
        <v>2012</v>
      </c>
    </row>
    <row r="7057" spans="1:4" x14ac:dyDescent="0.25">
      <c r="A7057" t="s">
        <v>44</v>
      </c>
      <c r="B7057" t="s">
        <v>25</v>
      </c>
      <c r="C7057" s="37">
        <v>1354</v>
      </c>
      <c r="D7057" s="38">
        <v>2012</v>
      </c>
    </row>
    <row r="7058" spans="1:4" x14ac:dyDescent="0.25">
      <c r="A7058" t="s">
        <v>44</v>
      </c>
      <c r="B7058" t="s">
        <v>26</v>
      </c>
      <c r="C7058" s="37">
        <v>2562</v>
      </c>
      <c r="D7058" s="38">
        <v>2012</v>
      </c>
    </row>
    <row r="7059" spans="1:4" x14ac:dyDescent="0.25">
      <c r="A7059" t="s">
        <v>44</v>
      </c>
      <c r="B7059" t="s">
        <v>27</v>
      </c>
      <c r="C7059" s="37">
        <v>167</v>
      </c>
      <c r="D7059" s="38">
        <v>2012</v>
      </c>
    </row>
    <row r="7060" spans="1:4" x14ac:dyDescent="0.25">
      <c r="A7060" t="s">
        <v>44</v>
      </c>
      <c r="B7060" t="s">
        <v>28</v>
      </c>
      <c r="C7060" s="37">
        <v>750</v>
      </c>
      <c r="D7060" s="38">
        <v>2012</v>
      </c>
    </row>
    <row r="7061" spans="1:4" x14ac:dyDescent="0.25">
      <c r="A7061" t="s">
        <v>44</v>
      </c>
      <c r="B7061" t="s">
        <v>29</v>
      </c>
      <c r="C7061" s="37">
        <v>1233</v>
      </c>
      <c r="D7061" s="38">
        <v>2012</v>
      </c>
    </row>
    <row r="7062" spans="1:4" x14ac:dyDescent="0.25">
      <c r="A7062" t="s">
        <v>44</v>
      </c>
      <c r="B7062" t="s">
        <v>30</v>
      </c>
      <c r="C7062" s="37">
        <v>1347</v>
      </c>
      <c r="D7062" s="38">
        <v>2012</v>
      </c>
    </row>
    <row r="7063" spans="1:4" x14ac:dyDescent="0.25">
      <c r="A7063" t="s">
        <v>44</v>
      </c>
      <c r="B7063" t="s">
        <v>31</v>
      </c>
      <c r="C7063" s="37">
        <v>906</v>
      </c>
      <c r="D7063" s="38">
        <v>2012</v>
      </c>
    </row>
    <row r="7064" spans="1:4" x14ac:dyDescent="0.25">
      <c r="A7064" t="s">
        <v>44</v>
      </c>
      <c r="B7064" t="s">
        <v>32</v>
      </c>
      <c r="C7064" s="37">
        <v>1850</v>
      </c>
      <c r="D7064" s="38">
        <v>2012</v>
      </c>
    </row>
    <row r="7065" spans="1:4" x14ac:dyDescent="0.25">
      <c r="A7065" t="s">
        <v>44</v>
      </c>
      <c r="B7065" t="s">
        <v>33</v>
      </c>
      <c r="C7065" s="37">
        <v>5210</v>
      </c>
      <c r="D7065" s="38">
        <v>2012</v>
      </c>
    </row>
    <row r="7066" spans="1:4" x14ac:dyDescent="0.25">
      <c r="A7066" t="s">
        <v>44</v>
      </c>
      <c r="B7066" t="s">
        <v>34</v>
      </c>
      <c r="C7066" s="37">
        <v>798</v>
      </c>
      <c r="D7066" s="38">
        <v>2012</v>
      </c>
    </row>
    <row r="7067" spans="1:4" x14ac:dyDescent="0.25">
      <c r="A7067" t="s">
        <v>44</v>
      </c>
      <c r="B7067" t="s">
        <v>35</v>
      </c>
      <c r="C7067" s="37">
        <v>300</v>
      </c>
      <c r="D7067" s="38">
        <v>2012</v>
      </c>
    </row>
    <row r="7068" spans="1:4" x14ac:dyDescent="0.25">
      <c r="A7068" t="s">
        <v>44</v>
      </c>
      <c r="B7068" t="s">
        <v>36</v>
      </c>
      <c r="C7068" s="37">
        <v>1101</v>
      </c>
      <c r="D7068" s="38">
        <v>2012</v>
      </c>
    </row>
    <row r="7069" spans="1:4" x14ac:dyDescent="0.25">
      <c r="A7069" t="s">
        <v>44</v>
      </c>
      <c r="B7069" t="s">
        <v>37</v>
      </c>
      <c r="C7069" s="37">
        <v>549</v>
      </c>
      <c r="D7069" s="38">
        <v>2012</v>
      </c>
    </row>
    <row r="7070" spans="1:4" x14ac:dyDescent="0.25">
      <c r="A7070" t="s">
        <v>44</v>
      </c>
      <c r="B7070" t="s">
        <v>38</v>
      </c>
      <c r="C7070" s="37">
        <v>1523</v>
      </c>
      <c r="D7070" s="38">
        <v>2012</v>
      </c>
    </row>
    <row r="7071" spans="1:4" x14ac:dyDescent="0.25">
      <c r="A7071" t="s">
        <v>44</v>
      </c>
      <c r="B7071" t="s">
        <v>39</v>
      </c>
      <c r="C7071" s="37">
        <v>1244</v>
      </c>
      <c r="D7071" s="38">
        <v>2012</v>
      </c>
    </row>
    <row r="7072" spans="1:4" x14ac:dyDescent="0.25">
      <c r="A7072" t="s">
        <v>44</v>
      </c>
      <c r="B7072" t="s">
        <v>40</v>
      </c>
      <c r="C7072" s="37">
        <v>1981</v>
      </c>
      <c r="D7072" s="38">
        <v>2012</v>
      </c>
    </row>
    <row r="7073" spans="1:4" x14ac:dyDescent="0.25">
      <c r="A7073" t="s">
        <v>44</v>
      </c>
      <c r="B7073" t="s">
        <v>41</v>
      </c>
      <c r="C7073" s="37">
        <v>1961</v>
      </c>
      <c r="D7073" s="38">
        <v>2012</v>
      </c>
    </row>
    <row r="7074" spans="1:4" x14ac:dyDescent="0.25">
      <c r="A7074" t="s">
        <v>44</v>
      </c>
      <c r="B7074" t="s">
        <v>42</v>
      </c>
      <c r="C7074" s="37">
        <v>308</v>
      </c>
      <c r="D7074" s="38">
        <v>2012</v>
      </c>
    </row>
    <row r="7075" spans="1:4" x14ac:dyDescent="0.25">
      <c r="A7075" t="s">
        <v>44</v>
      </c>
      <c r="B7075" t="s">
        <v>43</v>
      </c>
      <c r="C7075" s="37">
        <v>1148</v>
      </c>
      <c r="D7075" s="38">
        <v>2012</v>
      </c>
    </row>
    <row r="7076" spans="1:4" x14ac:dyDescent="0.25">
      <c r="A7076" t="s">
        <v>44</v>
      </c>
      <c r="B7076" t="s">
        <v>44</v>
      </c>
      <c r="C7076" s="37" t="s">
        <v>60</v>
      </c>
      <c r="D7076" s="38">
        <v>2012</v>
      </c>
    </row>
    <row r="7077" spans="1:4" x14ac:dyDescent="0.25">
      <c r="A7077" t="s">
        <v>44</v>
      </c>
      <c r="B7077" t="s">
        <v>45</v>
      </c>
      <c r="C7077" s="37">
        <v>1261</v>
      </c>
      <c r="D7077" s="38">
        <v>2012</v>
      </c>
    </row>
    <row r="7078" spans="1:4" x14ac:dyDescent="0.25">
      <c r="A7078" t="s">
        <v>44</v>
      </c>
      <c r="B7078" t="s">
        <v>46</v>
      </c>
      <c r="C7078" s="37">
        <v>494</v>
      </c>
      <c r="D7078" s="38">
        <v>2012</v>
      </c>
    </row>
    <row r="7079" spans="1:4" x14ac:dyDescent="0.25">
      <c r="A7079" t="s">
        <v>44</v>
      </c>
      <c r="B7079" t="s">
        <v>47</v>
      </c>
      <c r="C7079" s="37">
        <v>0</v>
      </c>
      <c r="D7079" s="38">
        <v>2012</v>
      </c>
    </row>
    <row r="7080" spans="1:4" x14ac:dyDescent="0.25">
      <c r="A7080" t="s">
        <v>44</v>
      </c>
      <c r="B7080" t="s">
        <v>48</v>
      </c>
      <c r="C7080" s="37">
        <v>569</v>
      </c>
      <c r="D7080" s="38">
        <v>2012</v>
      </c>
    </row>
    <row r="7081" spans="1:4" x14ac:dyDescent="0.25">
      <c r="A7081" t="s">
        <v>44</v>
      </c>
      <c r="B7081" t="s">
        <v>49</v>
      </c>
      <c r="C7081" s="37">
        <v>108</v>
      </c>
      <c r="D7081" s="38">
        <v>2012</v>
      </c>
    </row>
    <row r="7082" spans="1:4" x14ac:dyDescent="0.25">
      <c r="A7082" t="s">
        <v>44</v>
      </c>
      <c r="B7082" t="s">
        <v>50</v>
      </c>
      <c r="C7082" s="37">
        <v>2471</v>
      </c>
      <c r="D7082" s="38">
        <v>2012</v>
      </c>
    </row>
    <row r="7083" spans="1:4" x14ac:dyDescent="0.25">
      <c r="A7083" t="s">
        <v>44</v>
      </c>
      <c r="B7083" t="s">
        <v>51</v>
      </c>
      <c r="C7083" s="37">
        <v>25508</v>
      </c>
      <c r="D7083" s="38">
        <v>2012</v>
      </c>
    </row>
    <row r="7084" spans="1:4" x14ac:dyDescent="0.25">
      <c r="A7084" t="s">
        <v>44</v>
      </c>
      <c r="B7084" t="s">
        <v>52</v>
      </c>
      <c r="C7084" s="37">
        <v>2588</v>
      </c>
      <c r="D7084" s="38">
        <v>2012</v>
      </c>
    </row>
    <row r="7085" spans="1:4" x14ac:dyDescent="0.25">
      <c r="A7085" t="s">
        <v>44</v>
      </c>
      <c r="B7085" t="s">
        <v>53</v>
      </c>
      <c r="C7085" s="37">
        <v>197</v>
      </c>
      <c r="D7085" s="38">
        <v>2012</v>
      </c>
    </row>
    <row r="7086" spans="1:4" x14ac:dyDescent="0.25">
      <c r="A7086" t="s">
        <v>44</v>
      </c>
      <c r="B7086" t="s">
        <v>54</v>
      </c>
      <c r="C7086" s="37">
        <v>1749</v>
      </c>
      <c r="D7086" s="38">
        <v>2012</v>
      </c>
    </row>
    <row r="7087" spans="1:4" x14ac:dyDescent="0.25">
      <c r="A7087" t="s">
        <v>44</v>
      </c>
      <c r="B7087" t="s">
        <v>55</v>
      </c>
      <c r="C7087" s="37">
        <v>1574</v>
      </c>
      <c r="D7087" s="38">
        <v>2012</v>
      </c>
    </row>
    <row r="7088" spans="1:4" x14ac:dyDescent="0.25">
      <c r="A7088" t="s">
        <v>44</v>
      </c>
      <c r="B7088" t="s">
        <v>56</v>
      </c>
      <c r="C7088" s="37">
        <v>368</v>
      </c>
      <c r="D7088" s="38">
        <v>2012</v>
      </c>
    </row>
    <row r="7089" spans="1:4" x14ac:dyDescent="0.25">
      <c r="A7089" t="s">
        <v>44</v>
      </c>
      <c r="B7089" t="s">
        <v>57</v>
      </c>
      <c r="C7089" s="37">
        <v>1061</v>
      </c>
      <c r="D7089" s="38">
        <v>2012</v>
      </c>
    </row>
    <row r="7090" spans="1:4" x14ac:dyDescent="0.25">
      <c r="A7090" t="s">
        <v>44</v>
      </c>
      <c r="B7090" t="s">
        <v>58</v>
      </c>
      <c r="C7090" s="37">
        <v>45</v>
      </c>
      <c r="D7090" s="38">
        <v>2012</v>
      </c>
    </row>
    <row r="7091" spans="1:4" x14ac:dyDescent="0.25">
      <c r="A7091" t="s">
        <v>45</v>
      </c>
      <c r="B7091" t="s">
        <v>8</v>
      </c>
      <c r="C7091" s="37">
        <v>373</v>
      </c>
      <c r="D7091" s="38">
        <v>2012</v>
      </c>
    </row>
    <row r="7092" spans="1:4" x14ac:dyDescent="0.25">
      <c r="A7092" t="s">
        <v>45</v>
      </c>
      <c r="B7092" t="s">
        <v>9</v>
      </c>
      <c r="C7092" s="37">
        <v>2513</v>
      </c>
      <c r="D7092" s="38">
        <v>2012</v>
      </c>
    </row>
    <row r="7093" spans="1:4" x14ac:dyDescent="0.25">
      <c r="A7093" t="s">
        <v>45</v>
      </c>
      <c r="B7093" t="s">
        <v>10</v>
      </c>
      <c r="C7093" s="37">
        <v>7954</v>
      </c>
      <c r="D7093" s="38">
        <v>2012</v>
      </c>
    </row>
    <row r="7094" spans="1:4" x14ac:dyDescent="0.25">
      <c r="A7094" t="s">
        <v>45</v>
      </c>
      <c r="B7094" t="s">
        <v>11</v>
      </c>
      <c r="C7094" s="37">
        <v>165</v>
      </c>
      <c r="D7094" s="38">
        <v>2012</v>
      </c>
    </row>
    <row r="7095" spans="1:4" x14ac:dyDescent="0.25">
      <c r="A7095" t="s">
        <v>45</v>
      </c>
      <c r="B7095" t="s">
        <v>12</v>
      </c>
      <c r="C7095" s="37">
        <v>31862</v>
      </c>
      <c r="D7095" s="38">
        <v>2012</v>
      </c>
    </row>
    <row r="7096" spans="1:4" x14ac:dyDescent="0.25">
      <c r="A7096" t="s">
        <v>45</v>
      </c>
      <c r="B7096" t="s">
        <v>13</v>
      </c>
      <c r="C7096" s="37">
        <v>4472</v>
      </c>
      <c r="D7096" s="38">
        <v>2012</v>
      </c>
    </row>
    <row r="7097" spans="1:4" x14ac:dyDescent="0.25">
      <c r="A7097" t="s">
        <v>45</v>
      </c>
      <c r="B7097" t="s">
        <v>14</v>
      </c>
      <c r="C7097" s="37">
        <v>381</v>
      </c>
      <c r="D7097" s="38">
        <v>2012</v>
      </c>
    </row>
    <row r="7098" spans="1:4" x14ac:dyDescent="0.25">
      <c r="A7098" t="s">
        <v>45</v>
      </c>
      <c r="B7098" t="s">
        <v>15</v>
      </c>
      <c r="C7098" s="37">
        <v>0</v>
      </c>
      <c r="D7098" s="38">
        <v>2012</v>
      </c>
    </row>
    <row r="7099" spans="1:4" x14ac:dyDescent="0.25">
      <c r="A7099" t="s">
        <v>45</v>
      </c>
      <c r="B7099" t="s">
        <v>16</v>
      </c>
      <c r="C7099" s="37">
        <v>696</v>
      </c>
      <c r="D7099" s="38">
        <v>2012</v>
      </c>
    </row>
    <row r="7100" spans="1:4" x14ac:dyDescent="0.25">
      <c r="A7100" t="s">
        <v>45</v>
      </c>
      <c r="B7100" t="s">
        <v>17</v>
      </c>
      <c r="C7100" s="37">
        <v>1660</v>
      </c>
      <c r="D7100" s="38">
        <v>2012</v>
      </c>
    </row>
    <row r="7101" spans="1:4" x14ac:dyDescent="0.25">
      <c r="A7101" t="s">
        <v>45</v>
      </c>
      <c r="B7101" t="s">
        <v>18</v>
      </c>
      <c r="C7101" s="37">
        <v>1032</v>
      </c>
      <c r="D7101" s="38">
        <v>2012</v>
      </c>
    </row>
    <row r="7102" spans="1:4" x14ac:dyDescent="0.25">
      <c r="A7102" t="s">
        <v>45</v>
      </c>
      <c r="B7102" t="s">
        <v>19</v>
      </c>
      <c r="C7102" s="37">
        <v>2501</v>
      </c>
      <c r="D7102" s="38">
        <v>2012</v>
      </c>
    </row>
    <row r="7103" spans="1:4" x14ac:dyDescent="0.25">
      <c r="A7103" t="s">
        <v>45</v>
      </c>
      <c r="B7103" t="s">
        <v>20</v>
      </c>
      <c r="C7103" s="37">
        <v>5093</v>
      </c>
      <c r="D7103" s="38">
        <v>2012</v>
      </c>
    </row>
    <row r="7104" spans="1:4" x14ac:dyDescent="0.25">
      <c r="A7104" t="s">
        <v>45</v>
      </c>
      <c r="B7104" t="s">
        <v>21</v>
      </c>
      <c r="C7104" s="37">
        <v>1676</v>
      </c>
      <c r="D7104" s="38">
        <v>2012</v>
      </c>
    </row>
    <row r="7105" spans="1:4" x14ac:dyDescent="0.25">
      <c r="A7105" t="s">
        <v>45</v>
      </c>
      <c r="B7105" t="s">
        <v>22</v>
      </c>
      <c r="C7105" s="37">
        <v>1380</v>
      </c>
      <c r="D7105" s="38">
        <v>2012</v>
      </c>
    </row>
    <row r="7106" spans="1:4" x14ac:dyDescent="0.25">
      <c r="A7106" t="s">
        <v>45</v>
      </c>
      <c r="B7106" t="s">
        <v>23</v>
      </c>
      <c r="C7106" s="37">
        <v>834</v>
      </c>
      <c r="D7106" s="38">
        <v>2012</v>
      </c>
    </row>
    <row r="7107" spans="1:4" x14ac:dyDescent="0.25">
      <c r="A7107" t="s">
        <v>45</v>
      </c>
      <c r="B7107" t="s">
        <v>24</v>
      </c>
      <c r="C7107" s="37">
        <v>556</v>
      </c>
      <c r="D7107" s="38">
        <v>2012</v>
      </c>
    </row>
    <row r="7108" spans="1:4" x14ac:dyDescent="0.25">
      <c r="A7108" t="s">
        <v>45</v>
      </c>
      <c r="B7108" t="s">
        <v>25</v>
      </c>
      <c r="C7108" s="37">
        <v>202</v>
      </c>
      <c r="D7108" s="38">
        <v>2012</v>
      </c>
    </row>
    <row r="7109" spans="1:4" x14ac:dyDescent="0.25">
      <c r="A7109" t="s">
        <v>45</v>
      </c>
      <c r="B7109" t="s">
        <v>26</v>
      </c>
      <c r="C7109" s="37">
        <v>227</v>
      </c>
      <c r="D7109" s="38">
        <v>2012</v>
      </c>
    </row>
    <row r="7110" spans="1:4" x14ac:dyDescent="0.25">
      <c r="A7110" t="s">
        <v>45</v>
      </c>
      <c r="B7110" t="s">
        <v>27</v>
      </c>
      <c r="C7110" s="37">
        <v>446</v>
      </c>
      <c r="D7110" s="38">
        <v>2012</v>
      </c>
    </row>
    <row r="7111" spans="1:4" x14ac:dyDescent="0.25">
      <c r="A7111" t="s">
        <v>45</v>
      </c>
      <c r="B7111" t="s">
        <v>28</v>
      </c>
      <c r="C7111" s="37">
        <v>457</v>
      </c>
      <c r="D7111" s="38">
        <v>2012</v>
      </c>
    </row>
    <row r="7112" spans="1:4" x14ac:dyDescent="0.25">
      <c r="A7112" t="s">
        <v>45</v>
      </c>
      <c r="B7112" t="s">
        <v>29</v>
      </c>
      <c r="C7112" s="37">
        <v>760</v>
      </c>
      <c r="D7112" s="38">
        <v>2012</v>
      </c>
    </row>
    <row r="7113" spans="1:4" x14ac:dyDescent="0.25">
      <c r="A7113" t="s">
        <v>45</v>
      </c>
      <c r="B7113" t="s">
        <v>30</v>
      </c>
      <c r="C7113" s="37">
        <v>570</v>
      </c>
      <c r="D7113" s="38">
        <v>2012</v>
      </c>
    </row>
    <row r="7114" spans="1:4" x14ac:dyDescent="0.25">
      <c r="A7114" t="s">
        <v>45</v>
      </c>
      <c r="B7114" t="s">
        <v>31</v>
      </c>
      <c r="C7114" s="37">
        <v>1792</v>
      </c>
      <c r="D7114" s="38">
        <v>2012</v>
      </c>
    </row>
    <row r="7115" spans="1:4" x14ac:dyDescent="0.25">
      <c r="A7115" t="s">
        <v>45</v>
      </c>
      <c r="B7115" t="s">
        <v>32</v>
      </c>
      <c r="C7115" s="37">
        <v>186</v>
      </c>
      <c r="D7115" s="38">
        <v>2012</v>
      </c>
    </row>
    <row r="7116" spans="1:4" x14ac:dyDescent="0.25">
      <c r="A7116" t="s">
        <v>45</v>
      </c>
      <c r="B7116" t="s">
        <v>33</v>
      </c>
      <c r="C7116" s="37">
        <v>403</v>
      </c>
      <c r="D7116" s="38">
        <v>2012</v>
      </c>
    </row>
    <row r="7117" spans="1:4" x14ac:dyDescent="0.25">
      <c r="A7117" t="s">
        <v>45</v>
      </c>
      <c r="B7117" t="s">
        <v>34</v>
      </c>
      <c r="C7117" s="37">
        <v>2192</v>
      </c>
      <c r="D7117" s="38">
        <v>2012</v>
      </c>
    </row>
    <row r="7118" spans="1:4" x14ac:dyDescent="0.25">
      <c r="A7118" t="s">
        <v>45</v>
      </c>
      <c r="B7118" t="s">
        <v>35</v>
      </c>
      <c r="C7118" s="37">
        <v>570</v>
      </c>
      <c r="D7118" s="38">
        <v>2012</v>
      </c>
    </row>
    <row r="7119" spans="1:4" x14ac:dyDescent="0.25">
      <c r="A7119" t="s">
        <v>45</v>
      </c>
      <c r="B7119" t="s">
        <v>36</v>
      </c>
      <c r="C7119" s="37">
        <v>5935</v>
      </c>
      <c r="D7119" s="38">
        <v>2012</v>
      </c>
    </row>
    <row r="7120" spans="1:4" x14ac:dyDescent="0.25">
      <c r="A7120" t="s">
        <v>45</v>
      </c>
      <c r="B7120" t="s">
        <v>37</v>
      </c>
      <c r="C7120" s="37">
        <v>39</v>
      </c>
      <c r="D7120" s="38">
        <v>2012</v>
      </c>
    </row>
    <row r="7121" spans="1:4" x14ac:dyDescent="0.25">
      <c r="A7121" t="s">
        <v>45</v>
      </c>
      <c r="B7121" t="s">
        <v>38</v>
      </c>
      <c r="C7121" s="37">
        <v>385</v>
      </c>
      <c r="D7121" s="38">
        <v>2012</v>
      </c>
    </row>
    <row r="7122" spans="1:4" x14ac:dyDescent="0.25">
      <c r="A7122" t="s">
        <v>45</v>
      </c>
      <c r="B7122" t="s">
        <v>39</v>
      </c>
      <c r="C7122" s="37">
        <v>920</v>
      </c>
      <c r="D7122" s="38">
        <v>2012</v>
      </c>
    </row>
    <row r="7123" spans="1:4" x14ac:dyDescent="0.25">
      <c r="A7123" t="s">
        <v>45</v>
      </c>
      <c r="B7123" t="s">
        <v>40</v>
      </c>
      <c r="C7123" s="37">
        <v>2379</v>
      </c>
      <c r="D7123" s="38">
        <v>2012</v>
      </c>
    </row>
    <row r="7124" spans="1:4" x14ac:dyDescent="0.25">
      <c r="A7124" t="s">
        <v>45</v>
      </c>
      <c r="B7124" t="s">
        <v>41</v>
      </c>
      <c r="C7124" s="37">
        <v>1482</v>
      </c>
      <c r="D7124" s="38">
        <v>2012</v>
      </c>
    </row>
    <row r="7125" spans="1:4" x14ac:dyDescent="0.25">
      <c r="A7125" t="s">
        <v>45</v>
      </c>
      <c r="B7125" t="s">
        <v>42</v>
      </c>
      <c r="C7125" s="37">
        <v>42</v>
      </c>
      <c r="D7125" s="38">
        <v>2012</v>
      </c>
    </row>
    <row r="7126" spans="1:4" x14ac:dyDescent="0.25">
      <c r="A7126" t="s">
        <v>45</v>
      </c>
      <c r="B7126" t="s">
        <v>43</v>
      </c>
      <c r="C7126" s="37">
        <v>1411</v>
      </c>
      <c r="D7126" s="38">
        <v>2012</v>
      </c>
    </row>
    <row r="7127" spans="1:4" x14ac:dyDescent="0.25">
      <c r="A7127" t="s">
        <v>45</v>
      </c>
      <c r="B7127" t="s">
        <v>44</v>
      </c>
      <c r="C7127" s="37">
        <v>725</v>
      </c>
      <c r="D7127" s="38">
        <v>2012</v>
      </c>
    </row>
    <row r="7128" spans="1:4" x14ac:dyDescent="0.25">
      <c r="A7128" t="s">
        <v>45</v>
      </c>
      <c r="B7128" t="s">
        <v>45</v>
      </c>
      <c r="C7128" s="37" t="s">
        <v>60</v>
      </c>
      <c r="D7128" s="38">
        <v>2012</v>
      </c>
    </row>
    <row r="7129" spans="1:4" x14ac:dyDescent="0.25">
      <c r="A7129" t="s">
        <v>45</v>
      </c>
      <c r="B7129" t="s">
        <v>46</v>
      </c>
      <c r="C7129" s="37">
        <v>904</v>
      </c>
      <c r="D7129" s="38">
        <v>2012</v>
      </c>
    </row>
    <row r="7130" spans="1:4" x14ac:dyDescent="0.25">
      <c r="A7130" t="s">
        <v>45</v>
      </c>
      <c r="B7130" t="s">
        <v>47</v>
      </c>
      <c r="C7130" s="37">
        <v>177</v>
      </c>
      <c r="D7130" s="38">
        <v>2012</v>
      </c>
    </row>
    <row r="7131" spans="1:4" x14ac:dyDescent="0.25">
      <c r="A7131" t="s">
        <v>45</v>
      </c>
      <c r="B7131" t="s">
        <v>48</v>
      </c>
      <c r="C7131" s="37">
        <v>461</v>
      </c>
      <c r="D7131" s="38">
        <v>2012</v>
      </c>
    </row>
    <row r="7132" spans="1:4" x14ac:dyDescent="0.25">
      <c r="A7132" t="s">
        <v>45</v>
      </c>
      <c r="B7132" t="s">
        <v>49</v>
      </c>
      <c r="C7132" s="37">
        <v>119</v>
      </c>
      <c r="D7132" s="38">
        <v>2012</v>
      </c>
    </row>
    <row r="7133" spans="1:4" x14ac:dyDescent="0.25">
      <c r="A7133" t="s">
        <v>45</v>
      </c>
      <c r="B7133" t="s">
        <v>50</v>
      </c>
      <c r="C7133" s="37">
        <v>802</v>
      </c>
      <c r="D7133" s="38">
        <v>2012</v>
      </c>
    </row>
    <row r="7134" spans="1:4" x14ac:dyDescent="0.25">
      <c r="A7134" t="s">
        <v>45</v>
      </c>
      <c r="B7134" t="s">
        <v>51</v>
      </c>
      <c r="C7134" s="37">
        <v>3347</v>
      </c>
      <c r="D7134" s="38">
        <v>2012</v>
      </c>
    </row>
    <row r="7135" spans="1:4" x14ac:dyDescent="0.25">
      <c r="A7135" t="s">
        <v>45</v>
      </c>
      <c r="B7135" t="s">
        <v>52</v>
      </c>
      <c r="C7135" s="37">
        <v>4793</v>
      </c>
      <c r="D7135" s="38">
        <v>2012</v>
      </c>
    </row>
    <row r="7136" spans="1:4" x14ac:dyDescent="0.25">
      <c r="A7136" t="s">
        <v>45</v>
      </c>
      <c r="B7136" t="s">
        <v>53</v>
      </c>
      <c r="C7136" s="37">
        <v>367</v>
      </c>
      <c r="D7136" s="38">
        <v>2012</v>
      </c>
    </row>
    <row r="7137" spans="1:4" x14ac:dyDescent="0.25">
      <c r="A7137" t="s">
        <v>45</v>
      </c>
      <c r="B7137" t="s">
        <v>54</v>
      </c>
      <c r="C7137" s="37">
        <v>676</v>
      </c>
      <c r="D7137" s="38">
        <v>2012</v>
      </c>
    </row>
    <row r="7138" spans="1:4" x14ac:dyDescent="0.25">
      <c r="A7138" t="s">
        <v>45</v>
      </c>
      <c r="B7138" t="s">
        <v>55</v>
      </c>
      <c r="C7138" s="37">
        <v>21224</v>
      </c>
      <c r="D7138" s="38">
        <v>2012</v>
      </c>
    </row>
    <row r="7139" spans="1:4" x14ac:dyDescent="0.25">
      <c r="A7139" t="s">
        <v>45</v>
      </c>
      <c r="B7139" t="s">
        <v>56</v>
      </c>
      <c r="C7139" s="37">
        <v>593</v>
      </c>
      <c r="D7139" s="38">
        <v>2012</v>
      </c>
    </row>
    <row r="7140" spans="1:4" x14ac:dyDescent="0.25">
      <c r="A7140" t="s">
        <v>45</v>
      </c>
      <c r="B7140" t="s">
        <v>57</v>
      </c>
      <c r="C7140" s="37">
        <v>426</v>
      </c>
      <c r="D7140" s="38">
        <v>2012</v>
      </c>
    </row>
    <row r="7141" spans="1:4" x14ac:dyDescent="0.25">
      <c r="A7141" t="s">
        <v>45</v>
      </c>
      <c r="B7141" t="s">
        <v>58</v>
      </c>
      <c r="C7141" s="37">
        <v>765</v>
      </c>
      <c r="D7141" s="38">
        <v>2012</v>
      </c>
    </row>
    <row r="7142" spans="1:4" x14ac:dyDescent="0.25">
      <c r="A7142" t="s">
        <v>46</v>
      </c>
      <c r="B7142" t="s">
        <v>8</v>
      </c>
      <c r="C7142" s="37">
        <v>1926</v>
      </c>
      <c r="D7142" s="38">
        <v>2012</v>
      </c>
    </row>
    <row r="7143" spans="1:4" x14ac:dyDescent="0.25">
      <c r="A7143" t="s">
        <v>46</v>
      </c>
      <c r="B7143" t="s">
        <v>9</v>
      </c>
      <c r="C7143" s="37">
        <v>1658</v>
      </c>
      <c r="D7143" s="38">
        <v>2012</v>
      </c>
    </row>
    <row r="7144" spans="1:4" x14ac:dyDescent="0.25">
      <c r="A7144" t="s">
        <v>46</v>
      </c>
      <c r="B7144" t="s">
        <v>10</v>
      </c>
      <c r="C7144" s="37">
        <v>3529</v>
      </c>
      <c r="D7144" s="38">
        <v>2012</v>
      </c>
    </row>
    <row r="7145" spans="1:4" x14ac:dyDescent="0.25">
      <c r="A7145" t="s">
        <v>46</v>
      </c>
      <c r="B7145" t="s">
        <v>11</v>
      </c>
      <c r="C7145" s="37">
        <v>573</v>
      </c>
      <c r="D7145" s="38">
        <v>2012</v>
      </c>
    </row>
    <row r="7146" spans="1:4" x14ac:dyDescent="0.25">
      <c r="A7146" t="s">
        <v>46</v>
      </c>
      <c r="B7146" t="s">
        <v>12</v>
      </c>
      <c r="C7146" s="37">
        <v>7772</v>
      </c>
      <c r="D7146" s="38">
        <v>2012</v>
      </c>
    </row>
    <row r="7147" spans="1:4" x14ac:dyDescent="0.25">
      <c r="A7147" t="s">
        <v>46</v>
      </c>
      <c r="B7147" t="s">
        <v>13</v>
      </c>
      <c r="C7147" s="37">
        <v>2574</v>
      </c>
      <c r="D7147" s="38">
        <v>2012</v>
      </c>
    </row>
    <row r="7148" spans="1:4" x14ac:dyDescent="0.25">
      <c r="A7148" t="s">
        <v>46</v>
      </c>
      <c r="B7148" t="s">
        <v>14</v>
      </c>
      <c r="C7148" s="37">
        <v>3311</v>
      </c>
      <c r="D7148" s="38">
        <v>2012</v>
      </c>
    </row>
    <row r="7149" spans="1:4" x14ac:dyDescent="0.25">
      <c r="A7149" t="s">
        <v>46</v>
      </c>
      <c r="B7149" t="s">
        <v>15</v>
      </c>
      <c r="C7149" s="37">
        <v>4814</v>
      </c>
      <c r="D7149" s="38">
        <v>2012</v>
      </c>
    </row>
    <row r="7150" spans="1:4" x14ac:dyDescent="0.25">
      <c r="A7150" t="s">
        <v>46</v>
      </c>
      <c r="B7150" t="s">
        <v>16</v>
      </c>
      <c r="C7150" s="37">
        <v>2921</v>
      </c>
      <c r="D7150" s="38">
        <v>2012</v>
      </c>
    </row>
    <row r="7151" spans="1:4" x14ac:dyDescent="0.25">
      <c r="A7151" t="s">
        <v>46</v>
      </c>
      <c r="B7151" t="s">
        <v>17</v>
      </c>
      <c r="C7151" s="37">
        <v>14631</v>
      </c>
      <c r="D7151" s="38">
        <v>2012</v>
      </c>
    </row>
    <row r="7152" spans="1:4" x14ac:dyDescent="0.25">
      <c r="A7152" t="s">
        <v>46</v>
      </c>
      <c r="B7152" t="s">
        <v>18</v>
      </c>
      <c r="C7152" s="37">
        <v>4337</v>
      </c>
      <c r="D7152" s="38">
        <v>2012</v>
      </c>
    </row>
    <row r="7153" spans="1:4" x14ac:dyDescent="0.25">
      <c r="A7153" t="s">
        <v>46</v>
      </c>
      <c r="B7153" t="s">
        <v>19</v>
      </c>
      <c r="C7153" s="37">
        <v>245</v>
      </c>
      <c r="D7153" s="38">
        <v>2012</v>
      </c>
    </row>
    <row r="7154" spans="1:4" x14ac:dyDescent="0.25">
      <c r="A7154" t="s">
        <v>46</v>
      </c>
      <c r="B7154" t="s">
        <v>20</v>
      </c>
      <c r="C7154" s="37">
        <v>359</v>
      </c>
      <c r="D7154" s="38">
        <v>2012</v>
      </c>
    </row>
    <row r="7155" spans="1:4" x14ac:dyDescent="0.25">
      <c r="A7155" t="s">
        <v>46</v>
      </c>
      <c r="B7155" t="s">
        <v>21</v>
      </c>
      <c r="C7155" s="37">
        <v>3749</v>
      </c>
      <c r="D7155" s="38">
        <v>2012</v>
      </c>
    </row>
    <row r="7156" spans="1:4" x14ac:dyDescent="0.25">
      <c r="A7156" t="s">
        <v>46</v>
      </c>
      <c r="B7156" t="s">
        <v>22</v>
      </c>
      <c r="C7156" s="37">
        <v>1599</v>
      </c>
      <c r="D7156" s="38">
        <v>2012</v>
      </c>
    </row>
    <row r="7157" spans="1:4" x14ac:dyDescent="0.25">
      <c r="A7157" t="s">
        <v>46</v>
      </c>
      <c r="B7157" t="s">
        <v>23</v>
      </c>
      <c r="C7157" s="37">
        <v>125</v>
      </c>
      <c r="D7157" s="38">
        <v>2012</v>
      </c>
    </row>
    <row r="7158" spans="1:4" x14ac:dyDescent="0.25">
      <c r="A7158" t="s">
        <v>46</v>
      </c>
      <c r="B7158" t="s">
        <v>24</v>
      </c>
      <c r="C7158" s="37">
        <v>967</v>
      </c>
      <c r="D7158" s="38">
        <v>2012</v>
      </c>
    </row>
    <row r="7159" spans="1:4" x14ac:dyDescent="0.25">
      <c r="A7159" t="s">
        <v>46</v>
      </c>
      <c r="B7159" t="s">
        <v>25</v>
      </c>
      <c r="C7159" s="37">
        <v>1233</v>
      </c>
      <c r="D7159" s="38">
        <v>2012</v>
      </c>
    </row>
    <row r="7160" spans="1:4" x14ac:dyDescent="0.25">
      <c r="A7160" t="s">
        <v>46</v>
      </c>
      <c r="B7160" t="s">
        <v>26</v>
      </c>
      <c r="C7160" s="37">
        <v>694</v>
      </c>
      <c r="D7160" s="38">
        <v>2012</v>
      </c>
    </row>
    <row r="7161" spans="1:4" x14ac:dyDescent="0.25">
      <c r="A7161" t="s">
        <v>46</v>
      </c>
      <c r="B7161" t="s">
        <v>27</v>
      </c>
      <c r="C7161" s="37">
        <v>988</v>
      </c>
      <c r="D7161" s="38">
        <v>2012</v>
      </c>
    </row>
    <row r="7162" spans="1:4" x14ac:dyDescent="0.25">
      <c r="A7162" t="s">
        <v>46</v>
      </c>
      <c r="B7162" t="s">
        <v>28</v>
      </c>
      <c r="C7162" s="37">
        <v>17529</v>
      </c>
      <c r="D7162" s="38">
        <v>2012</v>
      </c>
    </row>
    <row r="7163" spans="1:4" x14ac:dyDescent="0.25">
      <c r="A7163" t="s">
        <v>46</v>
      </c>
      <c r="B7163" t="s">
        <v>29</v>
      </c>
      <c r="C7163" s="37">
        <v>5900</v>
      </c>
      <c r="D7163" s="38">
        <v>2012</v>
      </c>
    </row>
    <row r="7164" spans="1:4" x14ac:dyDescent="0.25">
      <c r="A7164" t="s">
        <v>46</v>
      </c>
      <c r="B7164" t="s">
        <v>30</v>
      </c>
      <c r="C7164" s="37">
        <v>2642</v>
      </c>
      <c r="D7164" s="38">
        <v>2012</v>
      </c>
    </row>
    <row r="7165" spans="1:4" x14ac:dyDescent="0.25">
      <c r="A7165" t="s">
        <v>46</v>
      </c>
      <c r="B7165" t="s">
        <v>31</v>
      </c>
      <c r="C7165" s="37">
        <v>1169</v>
      </c>
      <c r="D7165" s="38">
        <v>2012</v>
      </c>
    </row>
    <row r="7166" spans="1:4" x14ac:dyDescent="0.25">
      <c r="A7166" t="s">
        <v>46</v>
      </c>
      <c r="B7166" t="s">
        <v>32</v>
      </c>
      <c r="C7166" s="37">
        <v>55</v>
      </c>
      <c r="D7166" s="38">
        <v>2012</v>
      </c>
    </row>
    <row r="7167" spans="1:4" x14ac:dyDescent="0.25">
      <c r="A7167" t="s">
        <v>46</v>
      </c>
      <c r="B7167" t="s">
        <v>33</v>
      </c>
      <c r="C7167" s="37">
        <v>1171</v>
      </c>
      <c r="D7167" s="38">
        <v>2012</v>
      </c>
    </row>
    <row r="7168" spans="1:4" x14ac:dyDescent="0.25">
      <c r="A7168" t="s">
        <v>46</v>
      </c>
      <c r="B7168" t="s">
        <v>34</v>
      </c>
      <c r="C7168" s="37">
        <v>135</v>
      </c>
      <c r="D7168" s="38">
        <v>2012</v>
      </c>
    </row>
    <row r="7169" spans="1:4" x14ac:dyDescent="0.25">
      <c r="A7169" t="s">
        <v>46</v>
      </c>
      <c r="B7169" t="s">
        <v>35</v>
      </c>
      <c r="C7169" s="37">
        <v>214</v>
      </c>
      <c r="D7169" s="38">
        <v>2012</v>
      </c>
    </row>
    <row r="7170" spans="1:4" x14ac:dyDescent="0.25">
      <c r="A7170" t="s">
        <v>46</v>
      </c>
      <c r="B7170" t="s">
        <v>36</v>
      </c>
      <c r="C7170" s="37">
        <v>1600</v>
      </c>
      <c r="D7170" s="38">
        <v>2012</v>
      </c>
    </row>
    <row r="7171" spans="1:4" x14ac:dyDescent="0.25">
      <c r="A7171" t="s">
        <v>46</v>
      </c>
      <c r="B7171" t="s">
        <v>37</v>
      </c>
      <c r="C7171" s="37">
        <v>1138</v>
      </c>
      <c r="D7171" s="38">
        <v>2012</v>
      </c>
    </row>
    <row r="7172" spans="1:4" x14ac:dyDescent="0.25">
      <c r="A7172" t="s">
        <v>46</v>
      </c>
      <c r="B7172" t="s">
        <v>38</v>
      </c>
      <c r="C7172" s="37">
        <v>33791</v>
      </c>
      <c r="D7172" s="38">
        <v>2012</v>
      </c>
    </row>
    <row r="7173" spans="1:4" x14ac:dyDescent="0.25">
      <c r="A7173" t="s">
        <v>46</v>
      </c>
      <c r="B7173" t="s">
        <v>39</v>
      </c>
      <c r="C7173" s="37">
        <v>1001</v>
      </c>
      <c r="D7173" s="38">
        <v>2012</v>
      </c>
    </row>
    <row r="7174" spans="1:4" x14ac:dyDescent="0.25">
      <c r="A7174" t="s">
        <v>46</v>
      </c>
      <c r="B7174" t="s">
        <v>40</v>
      </c>
      <c r="C7174" s="37">
        <v>32898</v>
      </c>
      <c r="D7174" s="38">
        <v>2012</v>
      </c>
    </row>
    <row r="7175" spans="1:4" x14ac:dyDescent="0.25">
      <c r="A7175" t="s">
        <v>46</v>
      </c>
      <c r="B7175" t="s">
        <v>41</v>
      </c>
      <c r="C7175" s="37">
        <v>6380</v>
      </c>
      <c r="D7175" s="38">
        <v>2012</v>
      </c>
    </row>
    <row r="7176" spans="1:4" x14ac:dyDescent="0.25">
      <c r="A7176" t="s">
        <v>46</v>
      </c>
      <c r="B7176" t="s">
        <v>42</v>
      </c>
      <c r="C7176" s="37">
        <v>166</v>
      </c>
      <c r="D7176" s="38">
        <v>2012</v>
      </c>
    </row>
    <row r="7177" spans="1:4" x14ac:dyDescent="0.25">
      <c r="A7177" t="s">
        <v>46</v>
      </c>
      <c r="B7177" t="s">
        <v>43</v>
      </c>
      <c r="C7177" s="37">
        <v>14319</v>
      </c>
      <c r="D7177" s="38">
        <v>2012</v>
      </c>
    </row>
    <row r="7178" spans="1:4" x14ac:dyDescent="0.25">
      <c r="A7178" t="s">
        <v>46</v>
      </c>
      <c r="B7178" t="s">
        <v>44</v>
      </c>
      <c r="C7178" s="37">
        <v>378</v>
      </c>
      <c r="D7178" s="38">
        <v>2012</v>
      </c>
    </row>
    <row r="7179" spans="1:4" x14ac:dyDescent="0.25">
      <c r="A7179" t="s">
        <v>46</v>
      </c>
      <c r="B7179" t="s">
        <v>45</v>
      </c>
      <c r="C7179" s="37">
        <v>234</v>
      </c>
      <c r="D7179" s="38">
        <v>2012</v>
      </c>
    </row>
    <row r="7180" spans="1:4" x14ac:dyDescent="0.25">
      <c r="A7180" t="s">
        <v>46</v>
      </c>
      <c r="B7180" t="s">
        <v>46</v>
      </c>
      <c r="C7180" s="37" t="s">
        <v>60</v>
      </c>
      <c r="D7180" s="38">
        <v>2012</v>
      </c>
    </row>
    <row r="7181" spans="1:4" x14ac:dyDescent="0.25">
      <c r="A7181" t="s">
        <v>46</v>
      </c>
      <c r="B7181" t="s">
        <v>47</v>
      </c>
      <c r="C7181" s="37">
        <v>771</v>
      </c>
      <c r="D7181" s="38">
        <v>2012</v>
      </c>
    </row>
    <row r="7182" spans="1:4" x14ac:dyDescent="0.25">
      <c r="A7182" t="s">
        <v>46</v>
      </c>
      <c r="B7182" t="s">
        <v>48</v>
      </c>
      <c r="C7182" s="37">
        <v>3023</v>
      </c>
      <c r="D7182" s="38">
        <v>2012</v>
      </c>
    </row>
    <row r="7183" spans="1:4" x14ac:dyDescent="0.25">
      <c r="A7183" t="s">
        <v>46</v>
      </c>
      <c r="B7183" t="s">
        <v>49</v>
      </c>
      <c r="C7183" s="37">
        <v>159</v>
      </c>
      <c r="D7183" s="38">
        <v>2012</v>
      </c>
    </row>
    <row r="7184" spans="1:4" x14ac:dyDescent="0.25">
      <c r="A7184" t="s">
        <v>46</v>
      </c>
      <c r="B7184" t="s">
        <v>50</v>
      </c>
      <c r="C7184" s="37">
        <v>1273</v>
      </c>
      <c r="D7184" s="38">
        <v>2012</v>
      </c>
    </row>
    <row r="7185" spans="1:4" x14ac:dyDescent="0.25">
      <c r="A7185" t="s">
        <v>46</v>
      </c>
      <c r="B7185" t="s">
        <v>51</v>
      </c>
      <c r="C7185" s="37">
        <v>6768</v>
      </c>
      <c r="D7185" s="38">
        <v>2012</v>
      </c>
    </row>
    <row r="7186" spans="1:4" x14ac:dyDescent="0.25">
      <c r="A7186" t="s">
        <v>46</v>
      </c>
      <c r="B7186" t="s">
        <v>52</v>
      </c>
      <c r="C7186" s="37">
        <v>1276</v>
      </c>
      <c r="D7186" s="38">
        <v>2012</v>
      </c>
    </row>
    <row r="7187" spans="1:4" x14ac:dyDescent="0.25">
      <c r="A7187" t="s">
        <v>46</v>
      </c>
      <c r="B7187" t="s">
        <v>53</v>
      </c>
      <c r="C7187" s="37">
        <v>1012</v>
      </c>
      <c r="D7187" s="38">
        <v>2012</v>
      </c>
    </row>
    <row r="7188" spans="1:4" x14ac:dyDescent="0.25">
      <c r="A7188" t="s">
        <v>46</v>
      </c>
      <c r="B7188" t="s">
        <v>54</v>
      </c>
      <c r="C7188" s="37">
        <v>11960</v>
      </c>
      <c r="D7188" s="38">
        <v>2012</v>
      </c>
    </row>
    <row r="7189" spans="1:4" x14ac:dyDescent="0.25">
      <c r="A7189" t="s">
        <v>46</v>
      </c>
      <c r="B7189" t="s">
        <v>55</v>
      </c>
      <c r="C7189" s="37">
        <v>1787</v>
      </c>
      <c r="D7189" s="38">
        <v>2012</v>
      </c>
    </row>
    <row r="7190" spans="1:4" x14ac:dyDescent="0.25">
      <c r="A7190" t="s">
        <v>46</v>
      </c>
      <c r="B7190" t="s">
        <v>56</v>
      </c>
      <c r="C7190" s="37">
        <v>6762</v>
      </c>
      <c r="D7190" s="38">
        <v>2012</v>
      </c>
    </row>
    <row r="7191" spans="1:4" x14ac:dyDescent="0.25">
      <c r="A7191" t="s">
        <v>46</v>
      </c>
      <c r="B7191" t="s">
        <v>57</v>
      </c>
      <c r="C7191" s="37">
        <v>1550</v>
      </c>
      <c r="D7191" s="38">
        <v>2012</v>
      </c>
    </row>
    <row r="7192" spans="1:4" x14ac:dyDescent="0.25">
      <c r="A7192" t="s">
        <v>46</v>
      </c>
      <c r="B7192" t="s">
        <v>58</v>
      </c>
      <c r="C7192" s="37">
        <v>434</v>
      </c>
      <c r="D7192" s="38">
        <v>2012</v>
      </c>
    </row>
    <row r="7193" spans="1:4" x14ac:dyDescent="0.25">
      <c r="A7193" t="s">
        <v>47</v>
      </c>
      <c r="B7193" t="s">
        <v>8</v>
      </c>
      <c r="C7193" s="37">
        <v>20</v>
      </c>
      <c r="D7193" s="38">
        <v>2012</v>
      </c>
    </row>
    <row r="7194" spans="1:4" x14ac:dyDescent="0.25">
      <c r="A7194" t="s">
        <v>47</v>
      </c>
      <c r="B7194" t="s">
        <v>9</v>
      </c>
      <c r="C7194" s="37">
        <v>0</v>
      </c>
      <c r="D7194" s="38">
        <v>2012</v>
      </c>
    </row>
    <row r="7195" spans="1:4" x14ac:dyDescent="0.25">
      <c r="A7195" t="s">
        <v>47</v>
      </c>
      <c r="B7195" t="s">
        <v>10</v>
      </c>
      <c r="C7195" s="37">
        <v>93</v>
      </c>
      <c r="D7195" s="38">
        <v>2012</v>
      </c>
    </row>
    <row r="7196" spans="1:4" x14ac:dyDescent="0.25">
      <c r="A7196" t="s">
        <v>47</v>
      </c>
      <c r="B7196" t="s">
        <v>11</v>
      </c>
      <c r="C7196" s="37">
        <v>0</v>
      </c>
      <c r="D7196" s="38">
        <v>2012</v>
      </c>
    </row>
    <row r="7197" spans="1:4" x14ac:dyDescent="0.25">
      <c r="A7197" t="s">
        <v>47</v>
      </c>
      <c r="B7197" t="s">
        <v>12</v>
      </c>
      <c r="C7197" s="37">
        <v>2146</v>
      </c>
      <c r="D7197" s="38">
        <v>2012</v>
      </c>
    </row>
    <row r="7198" spans="1:4" x14ac:dyDescent="0.25">
      <c r="A7198" t="s">
        <v>47</v>
      </c>
      <c r="B7198" t="s">
        <v>13</v>
      </c>
      <c r="C7198" s="37">
        <v>332</v>
      </c>
      <c r="D7198" s="38">
        <v>2012</v>
      </c>
    </row>
    <row r="7199" spans="1:4" x14ac:dyDescent="0.25">
      <c r="A7199" t="s">
        <v>47</v>
      </c>
      <c r="B7199" t="s">
        <v>14</v>
      </c>
      <c r="C7199" s="37">
        <v>4170</v>
      </c>
      <c r="D7199" s="38">
        <v>2012</v>
      </c>
    </row>
    <row r="7200" spans="1:4" x14ac:dyDescent="0.25">
      <c r="A7200" t="s">
        <v>47</v>
      </c>
      <c r="B7200" t="s">
        <v>15</v>
      </c>
      <c r="C7200" s="37">
        <v>0</v>
      </c>
      <c r="D7200" s="38">
        <v>2012</v>
      </c>
    </row>
    <row r="7201" spans="1:4" x14ac:dyDescent="0.25">
      <c r="A7201" t="s">
        <v>47</v>
      </c>
      <c r="B7201" t="s">
        <v>16</v>
      </c>
      <c r="C7201" s="37">
        <v>313</v>
      </c>
      <c r="D7201" s="38">
        <v>2012</v>
      </c>
    </row>
    <row r="7202" spans="1:4" x14ac:dyDescent="0.25">
      <c r="A7202" t="s">
        <v>47</v>
      </c>
      <c r="B7202" t="s">
        <v>17</v>
      </c>
      <c r="C7202" s="37">
        <v>2752</v>
      </c>
      <c r="D7202" s="38">
        <v>2012</v>
      </c>
    </row>
    <row r="7203" spans="1:4" x14ac:dyDescent="0.25">
      <c r="A7203" t="s">
        <v>47</v>
      </c>
      <c r="B7203" t="s">
        <v>18</v>
      </c>
      <c r="C7203" s="37">
        <v>168</v>
      </c>
      <c r="D7203" s="38">
        <v>2012</v>
      </c>
    </row>
    <row r="7204" spans="1:4" x14ac:dyDescent="0.25">
      <c r="A7204" t="s">
        <v>47</v>
      </c>
      <c r="B7204" t="s">
        <v>19</v>
      </c>
      <c r="C7204" s="37">
        <v>120</v>
      </c>
      <c r="D7204" s="38">
        <v>2012</v>
      </c>
    </row>
    <row r="7205" spans="1:4" x14ac:dyDescent="0.25">
      <c r="A7205" t="s">
        <v>47</v>
      </c>
      <c r="B7205" t="s">
        <v>20</v>
      </c>
      <c r="C7205" s="37">
        <v>0</v>
      </c>
      <c r="D7205" s="38">
        <v>2012</v>
      </c>
    </row>
    <row r="7206" spans="1:4" x14ac:dyDescent="0.25">
      <c r="A7206" t="s">
        <v>47</v>
      </c>
      <c r="B7206" t="s">
        <v>21</v>
      </c>
      <c r="C7206" s="37">
        <v>385</v>
      </c>
      <c r="D7206" s="38">
        <v>2012</v>
      </c>
    </row>
    <row r="7207" spans="1:4" x14ac:dyDescent="0.25">
      <c r="A7207" t="s">
        <v>47</v>
      </c>
      <c r="B7207" t="s">
        <v>22</v>
      </c>
      <c r="C7207" s="37">
        <v>0</v>
      </c>
      <c r="D7207" s="38">
        <v>2012</v>
      </c>
    </row>
    <row r="7208" spans="1:4" x14ac:dyDescent="0.25">
      <c r="A7208" t="s">
        <v>47</v>
      </c>
      <c r="B7208" t="s">
        <v>23</v>
      </c>
      <c r="C7208" s="37">
        <v>0</v>
      </c>
      <c r="D7208" s="38">
        <v>2012</v>
      </c>
    </row>
    <row r="7209" spans="1:4" x14ac:dyDescent="0.25">
      <c r="A7209" t="s">
        <v>47</v>
      </c>
      <c r="B7209" t="s">
        <v>24</v>
      </c>
      <c r="C7209" s="37">
        <v>27</v>
      </c>
      <c r="D7209" s="38">
        <v>2012</v>
      </c>
    </row>
    <row r="7210" spans="1:4" x14ac:dyDescent="0.25">
      <c r="A7210" t="s">
        <v>47</v>
      </c>
      <c r="B7210" t="s">
        <v>25</v>
      </c>
      <c r="C7210" s="37">
        <v>286</v>
      </c>
      <c r="D7210" s="38">
        <v>2012</v>
      </c>
    </row>
    <row r="7211" spans="1:4" x14ac:dyDescent="0.25">
      <c r="A7211" t="s">
        <v>47</v>
      </c>
      <c r="B7211" t="s">
        <v>26</v>
      </c>
      <c r="C7211" s="37">
        <v>24</v>
      </c>
      <c r="D7211" s="38">
        <v>2012</v>
      </c>
    </row>
    <row r="7212" spans="1:4" x14ac:dyDescent="0.25">
      <c r="A7212" t="s">
        <v>47</v>
      </c>
      <c r="B7212" t="s">
        <v>27</v>
      </c>
      <c r="C7212" s="37">
        <v>279</v>
      </c>
      <c r="D7212" s="38">
        <v>2012</v>
      </c>
    </row>
    <row r="7213" spans="1:4" x14ac:dyDescent="0.25">
      <c r="A7213" t="s">
        <v>47</v>
      </c>
      <c r="B7213" t="s">
        <v>28</v>
      </c>
      <c r="C7213" s="37">
        <v>482</v>
      </c>
      <c r="D7213" s="38">
        <v>2012</v>
      </c>
    </row>
    <row r="7214" spans="1:4" x14ac:dyDescent="0.25">
      <c r="A7214" t="s">
        <v>47</v>
      </c>
      <c r="B7214" t="s">
        <v>29</v>
      </c>
      <c r="C7214" s="37">
        <v>11253</v>
      </c>
      <c r="D7214" s="38">
        <v>2012</v>
      </c>
    </row>
    <row r="7215" spans="1:4" x14ac:dyDescent="0.25">
      <c r="A7215" t="s">
        <v>47</v>
      </c>
      <c r="B7215" t="s">
        <v>30</v>
      </c>
      <c r="C7215" s="37">
        <v>230</v>
      </c>
      <c r="D7215" s="38">
        <v>2012</v>
      </c>
    </row>
    <row r="7216" spans="1:4" x14ac:dyDescent="0.25">
      <c r="A7216" t="s">
        <v>47</v>
      </c>
      <c r="B7216" t="s">
        <v>31</v>
      </c>
      <c r="C7216" s="37">
        <v>131</v>
      </c>
      <c r="D7216" s="38">
        <v>2012</v>
      </c>
    </row>
    <row r="7217" spans="1:4" x14ac:dyDescent="0.25">
      <c r="A7217" t="s">
        <v>47</v>
      </c>
      <c r="B7217" t="s">
        <v>32</v>
      </c>
      <c r="C7217" s="37">
        <v>0</v>
      </c>
      <c r="D7217" s="38">
        <v>2012</v>
      </c>
    </row>
    <row r="7218" spans="1:4" x14ac:dyDescent="0.25">
      <c r="A7218" t="s">
        <v>47</v>
      </c>
      <c r="B7218" t="s">
        <v>33</v>
      </c>
      <c r="C7218" s="37">
        <v>210</v>
      </c>
      <c r="D7218" s="38">
        <v>2012</v>
      </c>
    </row>
    <row r="7219" spans="1:4" x14ac:dyDescent="0.25">
      <c r="A7219" t="s">
        <v>47</v>
      </c>
      <c r="B7219" t="s">
        <v>34</v>
      </c>
      <c r="C7219" s="37">
        <v>0</v>
      </c>
      <c r="D7219" s="38">
        <v>2012</v>
      </c>
    </row>
    <row r="7220" spans="1:4" x14ac:dyDescent="0.25">
      <c r="A7220" t="s">
        <v>47</v>
      </c>
      <c r="B7220" t="s">
        <v>35</v>
      </c>
      <c r="C7220" s="37">
        <v>188</v>
      </c>
      <c r="D7220" s="38">
        <v>2012</v>
      </c>
    </row>
    <row r="7221" spans="1:4" x14ac:dyDescent="0.25">
      <c r="A7221" t="s">
        <v>47</v>
      </c>
      <c r="B7221" t="s">
        <v>36</v>
      </c>
      <c r="C7221" s="37">
        <v>25</v>
      </c>
      <c r="D7221" s="38">
        <v>2012</v>
      </c>
    </row>
    <row r="7222" spans="1:4" x14ac:dyDescent="0.25">
      <c r="A7222" t="s">
        <v>47</v>
      </c>
      <c r="B7222" t="s">
        <v>37</v>
      </c>
      <c r="C7222" s="37">
        <v>611</v>
      </c>
      <c r="D7222" s="38">
        <v>2012</v>
      </c>
    </row>
    <row r="7223" spans="1:4" x14ac:dyDescent="0.25">
      <c r="A7223" t="s">
        <v>47</v>
      </c>
      <c r="B7223" t="s">
        <v>38</v>
      </c>
      <c r="C7223" s="37">
        <v>1219</v>
      </c>
      <c r="D7223" s="38">
        <v>2012</v>
      </c>
    </row>
    <row r="7224" spans="1:4" x14ac:dyDescent="0.25">
      <c r="A7224" t="s">
        <v>47</v>
      </c>
      <c r="B7224" t="s">
        <v>39</v>
      </c>
      <c r="C7224" s="37">
        <v>36</v>
      </c>
      <c r="D7224" s="38">
        <v>2012</v>
      </c>
    </row>
    <row r="7225" spans="1:4" x14ac:dyDescent="0.25">
      <c r="A7225" t="s">
        <v>47</v>
      </c>
      <c r="B7225" t="s">
        <v>40</v>
      </c>
      <c r="C7225" s="37">
        <v>3603</v>
      </c>
      <c r="D7225" s="38">
        <v>2012</v>
      </c>
    </row>
    <row r="7226" spans="1:4" x14ac:dyDescent="0.25">
      <c r="A7226" t="s">
        <v>47</v>
      </c>
      <c r="B7226" t="s">
        <v>41</v>
      </c>
      <c r="C7226" s="37">
        <v>478</v>
      </c>
      <c r="D7226" s="38">
        <v>2012</v>
      </c>
    </row>
    <row r="7227" spans="1:4" x14ac:dyDescent="0.25">
      <c r="A7227" t="s">
        <v>47</v>
      </c>
      <c r="B7227" t="s">
        <v>42</v>
      </c>
      <c r="C7227" s="37">
        <v>0</v>
      </c>
      <c r="D7227" s="38">
        <v>2012</v>
      </c>
    </row>
    <row r="7228" spans="1:4" x14ac:dyDescent="0.25">
      <c r="A7228" t="s">
        <v>47</v>
      </c>
      <c r="B7228" t="s">
        <v>43</v>
      </c>
      <c r="C7228" s="37">
        <v>63</v>
      </c>
      <c r="D7228" s="38">
        <v>2012</v>
      </c>
    </row>
    <row r="7229" spans="1:4" x14ac:dyDescent="0.25">
      <c r="A7229" t="s">
        <v>47</v>
      </c>
      <c r="B7229" t="s">
        <v>44</v>
      </c>
      <c r="C7229" s="37">
        <v>0</v>
      </c>
      <c r="D7229" s="38">
        <v>2012</v>
      </c>
    </row>
    <row r="7230" spans="1:4" x14ac:dyDescent="0.25">
      <c r="A7230" t="s">
        <v>47</v>
      </c>
      <c r="B7230" t="s">
        <v>45</v>
      </c>
      <c r="C7230" s="37">
        <v>139</v>
      </c>
      <c r="D7230" s="38">
        <v>2012</v>
      </c>
    </row>
    <row r="7231" spans="1:4" x14ac:dyDescent="0.25">
      <c r="A7231" t="s">
        <v>47</v>
      </c>
      <c r="B7231" t="s">
        <v>46</v>
      </c>
      <c r="C7231" s="37">
        <v>735</v>
      </c>
      <c r="D7231" s="38">
        <v>2012</v>
      </c>
    </row>
    <row r="7232" spans="1:4" x14ac:dyDescent="0.25">
      <c r="A7232" t="s">
        <v>47</v>
      </c>
      <c r="B7232" t="s">
        <v>47</v>
      </c>
      <c r="C7232" s="37" t="s">
        <v>60</v>
      </c>
      <c r="D7232" s="38">
        <v>2012</v>
      </c>
    </row>
    <row r="7233" spans="1:4" x14ac:dyDescent="0.25">
      <c r="A7233" t="s">
        <v>47</v>
      </c>
      <c r="B7233" t="s">
        <v>48</v>
      </c>
      <c r="C7233" s="37">
        <v>481</v>
      </c>
      <c r="D7233" s="38">
        <v>2012</v>
      </c>
    </row>
    <row r="7234" spans="1:4" x14ac:dyDescent="0.25">
      <c r="A7234" t="s">
        <v>47</v>
      </c>
      <c r="B7234" t="s">
        <v>49</v>
      </c>
      <c r="C7234" s="37">
        <v>0</v>
      </c>
      <c r="D7234" s="38">
        <v>2012</v>
      </c>
    </row>
    <row r="7235" spans="1:4" x14ac:dyDescent="0.25">
      <c r="A7235" t="s">
        <v>47</v>
      </c>
      <c r="B7235" t="s">
        <v>50</v>
      </c>
      <c r="C7235" s="37">
        <v>120</v>
      </c>
      <c r="D7235" s="38">
        <v>2012</v>
      </c>
    </row>
    <row r="7236" spans="1:4" x14ac:dyDescent="0.25">
      <c r="A7236" t="s">
        <v>47</v>
      </c>
      <c r="B7236" t="s">
        <v>51</v>
      </c>
      <c r="C7236" s="37">
        <v>823</v>
      </c>
      <c r="D7236" s="38">
        <v>2012</v>
      </c>
    </row>
    <row r="7237" spans="1:4" x14ac:dyDescent="0.25">
      <c r="A7237" t="s">
        <v>47</v>
      </c>
      <c r="B7237" t="s">
        <v>52</v>
      </c>
      <c r="C7237" s="37">
        <v>0</v>
      </c>
      <c r="D7237" s="38">
        <v>2012</v>
      </c>
    </row>
    <row r="7238" spans="1:4" x14ac:dyDescent="0.25">
      <c r="A7238" t="s">
        <v>47</v>
      </c>
      <c r="B7238" t="s">
        <v>53</v>
      </c>
      <c r="C7238" s="37">
        <v>53</v>
      </c>
      <c r="D7238" s="38">
        <v>2012</v>
      </c>
    </row>
    <row r="7239" spans="1:4" x14ac:dyDescent="0.25">
      <c r="A7239" t="s">
        <v>47</v>
      </c>
      <c r="B7239" t="s">
        <v>54</v>
      </c>
      <c r="C7239" s="37">
        <v>1008</v>
      </c>
      <c r="D7239" s="38">
        <v>2012</v>
      </c>
    </row>
    <row r="7240" spans="1:4" x14ac:dyDescent="0.25">
      <c r="A7240" t="s">
        <v>47</v>
      </c>
      <c r="B7240" t="s">
        <v>55</v>
      </c>
      <c r="C7240" s="37">
        <v>287</v>
      </c>
      <c r="D7240" s="38">
        <v>2012</v>
      </c>
    </row>
    <row r="7241" spans="1:4" x14ac:dyDescent="0.25">
      <c r="A7241" t="s">
        <v>47</v>
      </c>
      <c r="B7241" t="s">
        <v>56</v>
      </c>
      <c r="C7241" s="37">
        <v>0</v>
      </c>
      <c r="D7241" s="38">
        <v>2012</v>
      </c>
    </row>
    <row r="7242" spans="1:4" x14ac:dyDescent="0.25">
      <c r="A7242" t="s">
        <v>47</v>
      </c>
      <c r="B7242" t="s">
        <v>57</v>
      </c>
      <c r="C7242" s="37">
        <v>135</v>
      </c>
      <c r="D7242" s="38">
        <v>2012</v>
      </c>
    </row>
    <row r="7243" spans="1:4" x14ac:dyDescent="0.25">
      <c r="A7243" t="s">
        <v>47</v>
      </c>
      <c r="B7243" t="s">
        <v>58</v>
      </c>
      <c r="C7243" s="37">
        <v>21</v>
      </c>
      <c r="D7243" s="38">
        <v>2012</v>
      </c>
    </row>
    <row r="7244" spans="1:4" x14ac:dyDescent="0.25">
      <c r="A7244" t="s">
        <v>48</v>
      </c>
      <c r="B7244" t="s">
        <v>8</v>
      </c>
      <c r="C7244" s="37">
        <v>1665</v>
      </c>
      <c r="D7244" s="38">
        <v>2012</v>
      </c>
    </row>
    <row r="7245" spans="1:4" x14ac:dyDescent="0.25">
      <c r="A7245" t="s">
        <v>48</v>
      </c>
      <c r="B7245" t="s">
        <v>9</v>
      </c>
      <c r="C7245" s="37">
        <v>1244</v>
      </c>
      <c r="D7245" s="38">
        <v>2012</v>
      </c>
    </row>
    <row r="7246" spans="1:4" x14ac:dyDescent="0.25">
      <c r="A7246" t="s">
        <v>48</v>
      </c>
      <c r="B7246" t="s">
        <v>10</v>
      </c>
      <c r="C7246" s="37">
        <v>2222</v>
      </c>
      <c r="D7246" s="38">
        <v>2012</v>
      </c>
    </row>
    <row r="7247" spans="1:4" x14ac:dyDescent="0.25">
      <c r="A7247" t="s">
        <v>48</v>
      </c>
      <c r="B7247" t="s">
        <v>11</v>
      </c>
      <c r="C7247" s="37">
        <v>839</v>
      </c>
      <c r="D7247" s="38">
        <v>2012</v>
      </c>
    </row>
    <row r="7248" spans="1:4" x14ac:dyDescent="0.25">
      <c r="A7248" t="s">
        <v>48</v>
      </c>
      <c r="B7248" t="s">
        <v>12</v>
      </c>
      <c r="C7248" s="37">
        <v>5979</v>
      </c>
      <c r="D7248" s="38">
        <v>2012</v>
      </c>
    </row>
    <row r="7249" spans="1:4" x14ac:dyDescent="0.25">
      <c r="A7249" t="s">
        <v>48</v>
      </c>
      <c r="B7249" t="s">
        <v>13</v>
      </c>
      <c r="C7249" s="37">
        <v>1915</v>
      </c>
      <c r="D7249" s="38">
        <v>2012</v>
      </c>
    </row>
    <row r="7250" spans="1:4" x14ac:dyDescent="0.25">
      <c r="A7250" t="s">
        <v>48</v>
      </c>
      <c r="B7250" t="s">
        <v>14</v>
      </c>
      <c r="C7250" s="37">
        <v>1590</v>
      </c>
      <c r="D7250" s="38">
        <v>2012</v>
      </c>
    </row>
    <row r="7251" spans="1:4" x14ac:dyDescent="0.25">
      <c r="A7251" t="s">
        <v>48</v>
      </c>
      <c r="B7251" t="s">
        <v>15</v>
      </c>
      <c r="C7251" s="37">
        <v>697</v>
      </c>
      <c r="D7251" s="38">
        <v>2012</v>
      </c>
    </row>
    <row r="7252" spans="1:4" x14ac:dyDescent="0.25">
      <c r="A7252" t="s">
        <v>48</v>
      </c>
      <c r="B7252" t="s">
        <v>16</v>
      </c>
      <c r="C7252" s="37">
        <v>435</v>
      </c>
      <c r="D7252" s="38">
        <v>2012</v>
      </c>
    </row>
    <row r="7253" spans="1:4" x14ac:dyDescent="0.25">
      <c r="A7253" t="s">
        <v>48</v>
      </c>
      <c r="B7253" t="s">
        <v>17</v>
      </c>
      <c r="C7253" s="37">
        <v>11552</v>
      </c>
      <c r="D7253" s="38">
        <v>2012</v>
      </c>
    </row>
    <row r="7254" spans="1:4" x14ac:dyDescent="0.25">
      <c r="A7254" t="s">
        <v>48</v>
      </c>
      <c r="B7254" t="s">
        <v>18</v>
      </c>
      <c r="C7254" s="37">
        <v>18570</v>
      </c>
      <c r="D7254" s="38">
        <v>2012</v>
      </c>
    </row>
    <row r="7255" spans="1:4" x14ac:dyDescent="0.25">
      <c r="A7255" t="s">
        <v>48</v>
      </c>
      <c r="B7255" t="s">
        <v>19</v>
      </c>
      <c r="C7255" s="37">
        <v>638</v>
      </c>
      <c r="D7255" s="38">
        <v>2012</v>
      </c>
    </row>
    <row r="7256" spans="1:4" x14ac:dyDescent="0.25">
      <c r="A7256" t="s">
        <v>48</v>
      </c>
      <c r="B7256" t="s">
        <v>20</v>
      </c>
      <c r="C7256" s="37">
        <v>198</v>
      </c>
      <c r="D7256" s="38">
        <v>2012</v>
      </c>
    </row>
    <row r="7257" spans="1:4" x14ac:dyDescent="0.25">
      <c r="A7257" t="s">
        <v>48</v>
      </c>
      <c r="B7257" t="s">
        <v>21</v>
      </c>
      <c r="C7257" s="37">
        <v>2125</v>
      </c>
      <c r="D7257" s="38">
        <v>2012</v>
      </c>
    </row>
    <row r="7258" spans="1:4" x14ac:dyDescent="0.25">
      <c r="A7258" t="s">
        <v>48</v>
      </c>
      <c r="B7258" t="s">
        <v>22</v>
      </c>
      <c r="C7258" s="37">
        <v>3802</v>
      </c>
      <c r="D7258" s="38">
        <v>2012</v>
      </c>
    </row>
    <row r="7259" spans="1:4" x14ac:dyDescent="0.25">
      <c r="A7259" t="s">
        <v>48</v>
      </c>
      <c r="B7259" t="s">
        <v>23</v>
      </c>
      <c r="C7259" s="37">
        <v>643</v>
      </c>
      <c r="D7259" s="38">
        <v>2012</v>
      </c>
    </row>
    <row r="7260" spans="1:4" x14ac:dyDescent="0.25">
      <c r="A7260" t="s">
        <v>48</v>
      </c>
      <c r="B7260" t="s">
        <v>24</v>
      </c>
      <c r="C7260" s="37">
        <v>1064</v>
      </c>
      <c r="D7260" s="38">
        <v>2012</v>
      </c>
    </row>
    <row r="7261" spans="1:4" x14ac:dyDescent="0.25">
      <c r="A7261" t="s">
        <v>48</v>
      </c>
      <c r="B7261" t="s">
        <v>25</v>
      </c>
      <c r="C7261" s="37">
        <v>1924</v>
      </c>
      <c r="D7261" s="38">
        <v>2012</v>
      </c>
    </row>
    <row r="7262" spans="1:4" x14ac:dyDescent="0.25">
      <c r="A7262" t="s">
        <v>48</v>
      </c>
      <c r="B7262" t="s">
        <v>26</v>
      </c>
      <c r="C7262" s="37">
        <v>2709</v>
      </c>
      <c r="D7262" s="38">
        <v>2012</v>
      </c>
    </row>
    <row r="7263" spans="1:4" x14ac:dyDescent="0.25">
      <c r="A7263" t="s">
        <v>48</v>
      </c>
      <c r="B7263" t="s">
        <v>27</v>
      </c>
      <c r="C7263" s="37">
        <v>2077</v>
      </c>
      <c r="D7263" s="38">
        <v>2012</v>
      </c>
    </row>
    <row r="7264" spans="1:4" x14ac:dyDescent="0.25">
      <c r="A7264" t="s">
        <v>48</v>
      </c>
      <c r="B7264" t="s">
        <v>28</v>
      </c>
      <c r="C7264" s="37">
        <v>3565</v>
      </c>
      <c r="D7264" s="38">
        <v>2012</v>
      </c>
    </row>
    <row r="7265" spans="1:4" x14ac:dyDescent="0.25">
      <c r="A7265" t="s">
        <v>48</v>
      </c>
      <c r="B7265" t="s">
        <v>29</v>
      </c>
      <c r="C7265" s="37">
        <v>2313</v>
      </c>
      <c r="D7265" s="38">
        <v>2012</v>
      </c>
    </row>
    <row r="7266" spans="1:4" x14ac:dyDescent="0.25">
      <c r="A7266" t="s">
        <v>48</v>
      </c>
      <c r="B7266" t="s">
        <v>30</v>
      </c>
      <c r="C7266" s="37">
        <v>2966</v>
      </c>
      <c r="D7266" s="38">
        <v>2012</v>
      </c>
    </row>
    <row r="7267" spans="1:4" x14ac:dyDescent="0.25">
      <c r="A7267" t="s">
        <v>48</v>
      </c>
      <c r="B7267" t="s">
        <v>31</v>
      </c>
      <c r="C7267" s="37">
        <v>757</v>
      </c>
      <c r="D7267" s="38">
        <v>2012</v>
      </c>
    </row>
    <row r="7268" spans="1:4" x14ac:dyDescent="0.25">
      <c r="A7268" t="s">
        <v>48</v>
      </c>
      <c r="B7268" t="s">
        <v>32</v>
      </c>
      <c r="C7268" s="37">
        <v>1407</v>
      </c>
      <c r="D7268" s="38">
        <v>2012</v>
      </c>
    </row>
    <row r="7269" spans="1:4" x14ac:dyDescent="0.25">
      <c r="A7269" t="s">
        <v>48</v>
      </c>
      <c r="B7269" t="s">
        <v>33</v>
      </c>
      <c r="C7269" s="37">
        <v>1884</v>
      </c>
      <c r="D7269" s="38">
        <v>2012</v>
      </c>
    </row>
    <row r="7270" spans="1:4" x14ac:dyDescent="0.25">
      <c r="A7270" t="s">
        <v>48</v>
      </c>
      <c r="B7270" t="s">
        <v>34</v>
      </c>
      <c r="C7270" s="37">
        <v>93</v>
      </c>
      <c r="D7270" s="38">
        <v>2012</v>
      </c>
    </row>
    <row r="7271" spans="1:4" x14ac:dyDescent="0.25">
      <c r="A7271" t="s">
        <v>48</v>
      </c>
      <c r="B7271" t="s">
        <v>35</v>
      </c>
      <c r="C7271" s="37">
        <v>158</v>
      </c>
      <c r="D7271" s="38">
        <v>2012</v>
      </c>
    </row>
    <row r="7272" spans="1:4" x14ac:dyDescent="0.25">
      <c r="A7272" t="s">
        <v>48</v>
      </c>
      <c r="B7272" t="s">
        <v>36</v>
      </c>
      <c r="C7272" s="37">
        <v>1025</v>
      </c>
      <c r="D7272" s="38">
        <v>2012</v>
      </c>
    </row>
    <row r="7273" spans="1:4" x14ac:dyDescent="0.25">
      <c r="A7273" t="s">
        <v>48</v>
      </c>
      <c r="B7273" t="s">
        <v>37</v>
      </c>
      <c r="C7273" s="37">
        <v>917</v>
      </c>
      <c r="D7273" s="38">
        <v>2012</v>
      </c>
    </row>
    <row r="7274" spans="1:4" x14ac:dyDescent="0.25">
      <c r="A7274" t="s">
        <v>48</v>
      </c>
      <c r="B7274" t="s">
        <v>38</v>
      </c>
      <c r="C7274" s="37">
        <v>6517</v>
      </c>
      <c r="D7274" s="38">
        <v>2012</v>
      </c>
    </row>
    <row r="7275" spans="1:4" x14ac:dyDescent="0.25">
      <c r="A7275" t="s">
        <v>48</v>
      </c>
      <c r="B7275" t="s">
        <v>39</v>
      </c>
      <c r="C7275" s="37">
        <v>1052</v>
      </c>
      <c r="D7275" s="38">
        <v>2012</v>
      </c>
    </row>
    <row r="7276" spans="1:4" x14ac:dyDescent="0.25">
      <c r="A7276" t="s">
        <v>48</v>
      </c>
      <c r="B7276" t="s">
        <v>40</v>
      </c>
      <c r="C7276" s="37">
        <v>10746</v>
      </c>
      <c r="D7276" s="38">
        <v>2012</v>
      </c>
    </row>
    <row r="7277" spans="1:4" x14ac:dyDescent="0.25">
      <c r="A7277" t="s">
        <v>48</v>
      </c>
      <c r="B7277" t="s">
        <v>41</v>
      </c>
      <c r="C7277" s="37">
        <v>24764</v>
      </c>
      <c r="D7277" s="38">
        <v>2012</v>
      </c>
    </row>
    <row r="7278" spans="1:4" x14ac:dyDescent="0.25">
      <c r="A7278" t="s">
        <v>48</v>
      </c>
      <c r="B7278" t="s">
        <v>42</v>
      </c>
      <c r="C7278" s="37">
        <v>656</v>
      </c>
      <c r="D7278" s="38">
        <v>2012</v>
      </c>
    </row>
    <row r="7279" spans="1:4" x14ac:dyDescent="0.25">
      <c r="A7279" t="s">
        <v>48</v>
      </c>
      <c r="B7279" t="s">
        <v>43</v>
      </c>
      <c r="C7279" s="37">
        <v>4388</v>
      </c>
      <c r="D7279" s="38">
        <v>2012</v>
      </c>
    </row>
    <row r="7280" spans="1:4" x14ac:dyDescent="0.25">
      <c r="A7280" t="s">
        <v>48</v>
      </c>
      <c r="B7280" t="s">
        <v>44</v>
      </c>
      <c r="C7280" s="37">
        <v>555</v>
      </c>
      <c r="D7280" s="38">
        <v>2012</v>
      </c>
    </row>
    <row r="7281" spans="1:4" x14ac:dyDescent="0.25">
      <c r="A7281" t="s">
        <v>48</v>
      </c>
      <c r="B7281" t="s">
        <v>45</v>
      </c>
      <c r="C7281" s="37">
        <v>255</v>
      </c>
      <c r="D7281" s="38">
        <v>2012</v>
      </c>
    </row>
    <row r="7282" spans="1:4" x14ac:dyDescent="0.25">
      <c r="A7282" t="s">
        <v>48</v>
      </c>
      <c r="B7282" t="s">
        <v>46</v>
      </c>
      <c r="C7282" s="37">
        <v>6497</v>
      </c>
      <c r="D7282" s="38">
        <v>2012</v>
      </c>
    </row>
    <row r="7283" spans="1:4" x14ac:dyDescent="0.25">
      <c r="A7283" t="s">
        <v>48</v>
      </c>
      <c r="B7283" t="s">
        <v>47</v>
      </c>
      <c r="C7283" s="37">
        <v>538</v>
      </c>
      <c r="D7283" s="38">
        <v>2012</v>
      </c>
    </row>
    <row r="7284" spans="1:4" x14ac:dyDescent="0.25">
      <c r="A7284" t="s">
        <v>48</v>
      </c>
      <c r="B7284" t="s">
        <v>48</v>
      </c>
      <c r="C7284" s="37" t="s">
        <v>60</v>
      </c>
      <c r="D7284" s="38">
        <v>2012</v>
      </c>
    </row>
    <row r="7285" spans="1:4" x14ac:dyDescent="0.25">
      <c r="A7285" t="s">
        <v>48</v>
      </c>
      <c r="B7285" t="s">
        <v>49</v>
      </c>
      <c r="C7285" s="37">
        <v>816</v>
      </c>
      <c r="D7285" s="38">
        <v>2012</v>
      </c>
    </row>
    <row r="7286" spans="1:4" x14ac:dyDescent="0.25">
      <c r="A7286" t="s">
        <v>48</v>
      </c>
      <c r="B7286" t="s">
        <v>50</v>
      </c>
      <c r="C7286" s="37">
        <v>3550</v>
      </c>
      <c r="D7286" s="38">
        <v>2012</v>
      </c>
    </row>
    <row r="7287" spans="1:4" x14ac:dyDescent="0.25">
      <c r="A7287" t="s">
        <v>48</v>
      </c>
      <c r="B7287" t="s">
        <v>51</v>
      </c>
      <c r="C7287" s="37">
        <v>5351</v>
      </c>
      <c r="D7287" s="38">
        <v>2012</v>
      </c>
    </row>
    <row r="7288" spans="1:4" x14ac:dyDescent="0.25">
      <c r="A7288" t="s">
        <v>48</v>
      </c>
      <c r="B7288" t="s">
        <v>52</v>
      </c>
      <c r="C7288" s="37">
        <v>566</v>
      </c>
      <c r="D7288" s="38">
        <v>2012</v>
      </c>
    </row>
    <row r="7289" spans="1:4" x14ac:dyDescent="0.25">
      <c r="A7289" t="s">
        <v>48</v>
      </c>
      <c r="B7289" t="s">
        <v>53</v>
      </c>
      <c r="C7289" s="37">
        <v>298</v>
      </c>
      <c r="D7289" s="38">
        <v>2012</v>
      </c>
    </row>
    <row r="7290" spans="1:4" x14ac:dyDescent="0.25">
      <c r="A7290" t="s">
        <v>48</v>
      </c>
      <c r="B7290" t="s">
        <v>54</v>
      </c>
      <c r="C7290" s="37">
        <v>9377</v>
      </c>
      <c r="D7290" s="38">
        <v>2012</v>
      </c>
    </row>
    <row r="7291" spans="1:4" x14ac:dyDescent="0.25">
      <c r="A7291" t="s">
        <v>48</v>
      </c>
      <c r="B7291" t="s">
        <v>55</v>
      </c>
      <c r="C7291" s="37">
        <v>1629</v>
      </c>
      <c r="D7291" s="38">
        <v>2012</v>
      </c>
    </row>
    <row r="7292" spans="1:4" x14ac:dyDescent="0.25">
      <c r="A7292" t="s">
        <v>48</v>
      </c>
      <c r="B7292" t="s">
        <v>56</v>
      </c>
      <c r="C7292" s="37">
        <v>1345</v>
      </c>
      <c r="D7292" s="38">
        <v>2012</v>
      </c>
    </row>
    <row r="7293" spans="1:4" x14ac:dyDescent="0.25">
      <c r="A7293" t="s">
        <v>48</v>
      </c>
      <c r="B7293" t="s">
        <v>57</v>
      </c>
      <c r="C7293" s="37">
        <v>832</v>
      </c>
      <c r="D7293" s="38">
        <v>2012</v>
      </c>
    </row>
    <row r="7294" spans="1:4" x14ac:dyDescent="0.25">
      <c r="A7294" t="s">
        <v>48</v>
      </c>
      <c r="B7294" t="s">
        <v>58</v>
      </c>
      <c r="C7294" s="37">
        <v>0</v>
      </c>
      <c r="D7294" s="38">
        <v>2012</v>
      </c>
    </row>
    <row r="7295" spans="1:4" x14ac:dyDescent="0.25">
      <c r="A7295" t="s">
        <v>49</v>
      </c>
      <c r="B7295" t="s">
        <v>8</v>
      </c>
      <c r="C7295" s="37">
        <v>0</v>
      </c>
      <c r="D7295" s="38">
        <v>2012</v>
      </c>
    </row>
    <row r="7296" spans="1:4" x14ac:dyDescent="0.25">
      <c r="A7296" t="s">
        <v>49</v>
      </c>
      <c r="B7296" t="s">
        <v>9</v>
      </c>
      <c r="C7296" s="37">
        <v>855</v>
      </c>
      <c r="D7296" s="38">
        <v>2012</v>
      </c>
    </row>
    <row r="7297" spans="1:4" x14ac:dyDescent="0.25">
      <c r="A7297" t="s">
        <v>49</v>
      </c>
      <c r="B7297" t="s">
        <v>10</v>
      </c>
      <c r="C7297" s="37">
        <v>435</v>
      </c>
      <c r="D7297" s="38">
        <v>2012</v>
      </c>
    </row>
    <row r="7298" spans="1:4" x14ac:dyDescent="0.25">
      <c r="A7298" t="s">
        <v>49</v>
      </c>
      <c r="B7298" t="s">
        <v>11</v>
      </c>
      <c r="C7298" s="37">
        <v>227</v>
      </c>
      <c r="D7298" s="38">
        <v>2012</v>
      </c>
    </row>
    <row r="7299" spans="1:4" x14ac:dyDescent="0.25">
      <c r="A7299" t="s">
        <v>49</v>
      </c>
      <c r="B7299" t="s">
        <v>12</v>
      </c>
      <c r="C7299" s="37">
        <v>1494</v>
      </c>
      <c r="D7299" s="38">
        <v>2012</v>
      </c>
    </row>
    <row r="7300" spans="1:4" x14ac:dyDescent="0.25">
      <c r="A7300" t="s">
        <v>49</v>
      </c>
      <c r="B7300" t="s">
        <v>13</v>
      </c>
      <c r="C7300" s="37">
        <v>1744</v>
      </c>
      <c r="D7300" s="38">
        <v>2012</v>
      </c>
    </row>
    <row r="7301" spans="1:4" x14ac:dyDescent="0.25">
      <c r="A7301" t="s">
        <v>49</v>
      </c>
      <c r="B7301" t="s">
        <v>14</v>
      </c>
      <c r="C7301" s="37">
        <v>2</v>
      </c>
      <c r="D7301" s="38">
        <v>2012</v>
      </c>
    </row>
    <row r="7302" spans="1:4" x14ac:dyDescent="0.25">
      <c r="A7302" t="s">
        <v>49</v>
      </c>
      <c r="B7302" t="s">
        <v>15</v>
      </c>
      <c r="C7302" s="37">
        <v>0</v>
      </c>
      <c r="D7302" s="38">
        <v>2012</v>
      </c>
    </row>
    <row r="7303" spans="1:4" x14ac:dyDescent="0.25">
      <c r="A7303" t="s">
        <v>49</v>
      </c>
      <c r="B7303" t="s">
        <v>16</v>
      </c>
      <c r="C7303" s="37">
        <v>0</v>
      </c>
      <c r="D7303" s="38">
        <v>2012</v>
      </c>
    </row>
    <row r="7304" spans="1:4" x14ac:dyDescent="0.25">
      <c r="A7304" t="s">
        <v>49</v>
      </c>
      <c r="B7304" t="s">
        <v>17</v>
      </c>
      <c r="C7304" s="37">
        <v>970</v>
      </c>
      <c r="D7304" s="38">
        <v>2012</v>
      </c>
    </row>
    <row r="7305" spans="1:4" x14ac:dyDescent="0.25">
      <c r="A7305" t="s">
        <v>49</v>
      </c>
      <c r="B7305" t="s">
        <v>18</v>
      </c>
      <c r="C7305" s="37">
        <v>122</v>
      </c>
      <c r="D7305" s="38">
        <v>2012</v>
      </c>
    </row>
    <row r="7306" spans="1:4" x14ac:dyDescent="0.25">
      <c r="A7306" t="s">
        <v>49</v>
      </c>
      <c r="B7306" t="s">
        <v>19</v>
      </c>
      <c r="C7306" s="37">
        <v>8</v>
      </c>
      <c r="D7306" s="38">
        <v>2012</v>
      </c>
    </row>
    <row r="7307" spans="1:4" x14ac:dyDescent="0.25">
      <c r="A7307" t="s">
        <v>49</v>
      </c>
      <c r="B7307" t="s">
        <v>20</v>
      </c>
      <c r="C7307" s="37">
        <v>78</v>
      </c>
      <c r="D7307" s="38">
        <v>2012</v>
      </c>
    </row>
    <row r="7308" spans="1:4" x14ac:dyDescent="0.25">
      <c r="A7308" t="s">
        <v>49</v>
      </c>
      <c r="B7308" t="s">
        <v>21</v>
      </c>
      <c r="C7308" s="37">
        <v>74</v>
      </c>
      <c r="D7308" s="38">
        <v>2012</v>
      </c>
    </row>
    <row r="7309" spans="1:4" x14ac:dyDescent="0.25">
      <c r="A7309" t="s">
        <v>49</v>
      </c>
      <c r="B7309" t="s">
        <v>22</v>
      </c>
      <c r="C7309" s="37">
        <v>210</v>
      </c>
      <c r="D7309" s="38">
        <v>2012</v>
      </c>
    </row>
    <row r="7310" spans="1:4" x14ac:dyDescent="0.25">
      <c r="A7310" t="s">
        <v>49</v>
      </c>
      <c r="B7310" t="s">
        <v>23</v>
      </c>
      <c r="C7310" s="37">
        <v>2441</v>
      </c>
      <c r="D7310" s="38">
        <v>2012</v>
      </c>
    </row>
    <row r="7311" spans="1:4" x14ac:dyDescent="0.25">
      <c r="A7311" t="s">
        <v>49</v>
      </c>
      <c r="B7311" t="s">
        <v>24</v>
      </c>
      <c r="C7311" s="37">
        <v>403</v>
      </c>
      <c r="D7311" s="38">
        <v>2012</v>
      </c>
    </row>
    <row r="7312" spans="1:4" x14ac:dyDescent="0.25">
      <c r="A7312" t="s">
        <v>49</v>
      </c>
      <c r="B7312" t="s">
        <v>25</v>
      </c>
      <c r="C7312" s="37">
        <v>0</v>
      </c>
      <c r="D7312" s="38">
        <v>2012</v>
      </c>
    </row>
    <row r="7313" spans="1:4" x14ac:dyDescent="0.25">
      <c r="A7313" t="s">
        <v>49</v>
      </c>
      <c r="B7313" t="s">
        <v>26</v>
      </c>
      <c r="C7313" s="37">
        <v>0</v>
      </c>
      <c r="D7313" s="38">
        <v>2012</v>
      </c>
    </row>
    <row r="7314" spans="1:4" x14ac:dyDescent="0.25">
      <c r="A7314" t="s">
        <v>49</v>
      </c>
      <c r="B7314" t="s">
        <v>27</v>
      </c>
      <c r="C7314" s="37">
        <v>0</v>
      </c>
      <c r="D7314" s="38">
        <v>2012</v>
      </c>
    </row>
    <row r="7315" spans="1:4" x14ac:dyDescent="0.25">
      <c r="A7315" t="s">
        <v>49</v>
      </c>
      <c r="B7315" t="s">
        <v>28</v>
      </c>
      <c r="C7315" s="37">
        <v>60</v>
      </c>
      <c r="D7315" s="38">
        <v>2012</v>
      </c>
    </row>
    <row r="7316" spans="1:4" x14ac:dyDescent="0.25">
      <c r="A7316" t="s">
        <v>49</v>
      </c>
      <c r="B7316" t="s">
        <v>29</v>
      </c>
      <c r="C7316" s="37">
        <v>61</v>
      </c>
      <c r="D7316" s="38">
        <v>2012</v>
      </c>
    </row>
    <row r="7317" spans="1:4" x14ac:dyDescent="0.25">
      <c r="A7317" t="s">
        <v>49</v>
      </c>
      <c r="B7317" t="s">
        <v>30</v>
      </c>
      <c r="C7317" s="37">
        <v>892</v>
      </c>
      <c r="D7317" s="38">
        <v>2012</v>
      </c>
    </row>
    <row r="7318" spans="1:4" x14ac:dyDescent="0.25">
      <c r="A7318" t="s">
        <v>49</v>
      </c>
      <c r="B7318" t="s">
        <v>31</v>
      </c>
      <c r="C7318" s="37">
        <v>3568</v>
      </c>
      <c r="D7318" s="38">
        <v>2012</v>
      </c>
    </row>
    <row r="7319" spans="1:4" x14ac:dyDescent="0.25">
      <c r="A7319" t="s">
        <v>49</v>
      </c>
      <c r="B7319" t="s">
        <v>32</v>
      </c>
      <c r="C7319" s="37">
        <v>34</v>
      </c>
      <c r="D7319" s="38">
        <v>2012</v>
      </c>
    </row>
    <row r="7320" spans="1:4" x14ac:dyDescent="0.25">
      <c r="A7320" t="s">
        <v>49</v>
      </c>
      <c r="B7320" t="s">
        <v>33</v>
      </c>
      <c r="C7320" s="37">
        <v>474</v>
      </c>
      <c r="D7320" s="38">
        <v>2012</v>
      </c>
    </row>
    <row r="7321" spans="1:4" x14ac:dyDescent="0.25">
      <c r="A7321" t="s">
        <v>49</v>
      </c>
      <c r="B7321" t="s">
        <v>34</v>
      </c>
      <c r="C7321" s="37">
        <v>248</v>
      </c>
      <c r="D7321" s="38">
        <v>2012</v>
      </c>
    </row>
    <row r="7322" spans="1:4" x14ac:dyDescent="0.25">
      <c r="A7322" t="s">
        <v>49</v>
      </c>
      <c r="B7322" t="s">
        <v>35</v>
      </c>
      <c r="C7322" s="37">
        <v>2175</v>
      </c>
      <c r="D7322" s="38">
        <v>2012</v>
      </c>
    </row>
    <row r="7323" spans="1:4" x14ac:dyDescent="0.25">
      <c r="A7323" t="s">
        <v>49</v>
      </c>
      <c r="B7323" t="s">
        <v>36</v>
      </c>
      <c r="C7323" s="37">
        <v>135</v>
      </c>
      <c r="D7323" s="38">
        <v>2012</v>
      </c>
    </row>
    <row r="7324" spans="1:4" x14ac:dyDescent="0.25">
      <c r="A7324" t="s">
        <v>49</v>
      </c>
      <c r="B7324" t="s">
        <v>37</v>
      </c>
      <c r="C7324" s="37">
        <v>0</v>
      </c>
      <c r="D7324" s="38">
        <v>2012</v>
      </c>
    </row>
    <row r="7325" spans="1:4" x14ac:dyDescent="0.25">
      <c r="A7325" t="s">
        <v>49</v>
      </c>
      <c r="B7325" t="s">
        <v>38</v>
      </c>
      <c r="C7325" s="37">
        <v>0</v>
      </c>
      <c r="D7325" s="38">
        <v>2012</v>
      </c>
    </row>
    <row r="7326" spans="1:4" x14ac:dyDescent="0.25">
      <c r="A7326" t="s">
        <v>49</v>
      </c>
      <c r="B7326" t="s">
        <v>39</v>
      </c>
      <c r="C7326" s="37">
        <v>175</v>
      </c>
      <c r="D7326" s="38">
        <v>2012</v>
      </c>
    </row>
    <row r="7327" spans="1:4" x14ac:dyDescent="0.25">
      <c r="A7327" t="s">
        <v>49</v>
      </c>
      <c r="B7327" t="s">
        <v>40</v>
      </c>
      <c r="C7327" s="37">
        <v>371</v>
      </c>
      <c r="D7327" s="38">
        <v>2012</v>
      </c>
    </row>
    <row r="7328" spans="1:4" x14ac:dyDescent="0.25">
      <c r="A7328" t="s">
        <v>49</v>
      </c>
      <c r="B7328" t="s">
        <v>41</v>
      </c>
      <c r="C7328" s="37">
        <v>240</v>
      </c>
      <c r="D7328" s="38">
        <v>2012</v>
      </c>
    </row>
    <row r="7329" spans="1:4" x14ac:dyDescent="0.25">
      <c r="A7329" t="s">
        <v>49</v>
      </c>
      <c r="B7329" t="s">
        <v>42</v>
      </c>
      <c r="C7329" s="37">
        <v>1725</v>
      </c>
      <c r="D7329" s="38">
        <v>2012</v>
      </c>
    </row>
    <row r="7330" spans="1:4" x14ac:dyDescent="0.25">
      <c r="A7330" t="s">
        <v>49</v>
      </c>
      <c r="B7330" t="s">
        <v>43</v>
      </c>
      <c r="C7330" s="37">
        <v>64</v>
      </c>
      <c r="D7330" s="38">
        <v>2012</v>
      </c>
    </row>
    <row r="7331" spans="1:4" x14ac:dyDescent="0.25">
      <c r="A7331" t="s">
        <v>49</v>
      </c>
      <c r="B7331" t="s">
        <v>44</v>
      </c>
      <c r="C7331" s="37">
        <v>21</v>
      </c>
      <c r="D7331" s="38">
        <v>2012</v>
      </c>
    </row>
    <row r="7332" spans="1:4" x14ac:dyDescent="0.25">
      <c r="A7332" t="s">
        <v>49</v>
      </c>
      <c r="B7332" t="s">
        <v>45</v>
      </c>
      <c r="C7332" s="37">
        <v>667</v>
      </c>
      <c r="D7332" s="38">
        <v>2012</v>
      </c>
    </row>
    <row r="7333" spans="1:4" x14ac:dyDescent="0.25">
      <c r="A7333" t="s">
        <v>49</v>
      </c>
      <c r="B7333" t="s">
        <v>46</v>
      </c>
      <c r="C7333" s="37">
        <v>515</v>
      </c>
      <c r="D7333" s="38">
        <v>2012</v>
      </c>
    </row>
    <row r="7334" spans="1:4" x14ac:dyDescent="0.25">
      <c r="A7334" t="s">
        <v>49</v>
      </c>
      <c r="B7334" t="s">
        <v>47</v>
      </c>
      <c r="C7334" s="37">
        <v>0</v>
      </c>
      <c r="D7334" s="38">
        <v>2012</v>
      </c>
    </row>
    <row r="7335" spans="1:4" x14ac:dyDescent="0.25">
      <c r="A7335" t="s">
        <v>49</v>
      </c>
      <c r="B7335" t="s">
        <v>48</v>
      </c>
      <c r="C7335" s="37">
        <v>158</v>
      </c>
      <c r="D7335" s="38">
        <v>2012</v>
      </c>
    </row>
    <row r="7336" spans="1:4" x14ac:dyDescent="0.25">
      <c r="A7336" t="s">
        <v>49</v>
      </c>
      <c r="B7336" t="s">
        <v>49</v>
      </c>
      <c r="C7336" s="37" t="s">
        <v>60</v>
      </c>
      <c r="D7336" s="38">
        <v>2012</v>
      </c>
    </row>
    <row r="7337" spans="1:4" x14ac:dyDescent="0.25">
      <c r="A7337" t="s">
        <v>49</v>
      </c>
      <c r="B7337" t="s">
        <v>50</v>
      </c>
      <c r="C7337" s="37">
        <v>507</v>
      </c>
      <c r="D7337" s="38">
        <v>2012</v>
      </c>
    </row>
    <row r="7338" spans="1:4" x14ac:dyDescent="0.25">
      <c r="A7338" t="s">
        <v>49</v>
      </c>
      <c r="B7338" t="s">
        <v>51</v>
      </c>
      <c r="C7338" s="37">
        <v>1715</v>
      </c>
      <c r="D7338" s="38">
        <v>2012</v>
      </c>
    </row>
    <row r="7339" spans="1:4" x14ac:dyDescent="0.25">
      <c r="A7339" t="s">
        <v>49</v>
      </c>
      <c r="B7339" t="s">
        <v>52</v>
      </c>
      <c r="C7339" s="37">
        <v>388</v>
      </c>
      <c r="D7339" s="38">
        <v>2012</v>
      </c>
    </row>
    <row r="7340" spans="1:4" x14ac:dyDescent="0.25">
      <c r="A7340" t="s">
        <v>49</v>
      </c>
      <c r="B7340" t="s">
        <v>53</v>
      </c>
      <c r="C7340" s="37">
        <v>5</v>
      </c>
      <c r="D7340" s="38">
        <v>2012</v>
      </c>
    </row>
    <row r="7341" spans="1:4" x14ac:dyDescent="0.25">
      <c r="A7341" t="s">
        <v>49</v>
      </c>
      <c r="B7341" t="s">
        <v>54</v>
      </c>
      <c r="C7341" s="37">
        <v>340</v>
      </c>
      <c r="D7341" s="38">
        <v>2012</v>
      </c>
    </row>
    <row r="7342" spans="1:4" x14ac:dyDescent="0.25">
      <c r="A7342" t="s">
        <v>49</v>
      </c>
      <c r="B7342" t="s">
        <v>55</v>
      </c>
      <c r="C7342" s="37">
        <v>1026</v>
      </c>
      <c r="D7342" s="38">
        <v>2012</v>
      </c>
    </row>
    <row r="7343" spans="1:4" x14ac:dyDescent="0.25">
      <c r="A7343" t="s">
        <v>49</v>
      </c>
      <c r="B7343" t="s">
        <v>56</v>
      </c>
      <c r="C7343" s="37">
        <v>131</v>
      </c>
      <c r="D7343" s="38">
        <v>2012</v>
      </c>
    </row>
    <row r="7344" spans="1:4" x14ac:dyDescent="0.25">
      <c r="A7344" t="s">
        <v>49</v>
      </c>
      <c r="B7344" t="s">
        <v>57</v>
      </c>
      <c r="C7344" s="37">
        <v>314</v>
      </c>
      <c r="D7344" s="38">
        <v>2012</v>
      </c>
    </row>
    <row r="7345" spans="1:4" x14ac:dyDescent="0.25">
      <c r="A7345" t="s">
        <v>49</v>
      </c>
      <c r="B7345" t="s">
        <v>58</v>
      </c>
      <c r="C7345" s="37">
        <v>979</v>
      </c>
      <c r="D7345" s="38">
        <v>2012</v>
      </c>
    </row>
    <row r="7346" spans="1:4" x14ac:dyDescent="0.25">
      <c r="A7346" t="s">
        <v>50</v>
      </c>
      <c r="B7346" t="s">
        <v>8</v>
      </c>
      <c r="C7346" s="37">
        <v>12116</v>
      </c>
      <c r="D7346" s="38">
        <v>2012</v>
      </c>
    </row>
    <row r="7347" spans="1:4" x14ac:dyDescent="0.25">
      <c r="A7347" t="s">
        <v>50</v>
      </c>
      <c r="B7347" t="s">
        <v>9</v>
      </c>
      <c r="C7347" s="37">
        <v>1281</v>
      </c>
      <c r="D7347" s="38">
        <v>2012</v>
      </c>
    </row>
    <row r="7348" spans="1:4" x14ac:dyDescent="0.25">
      <c r="A7348" t="s">
        <v>50</v>
      </c>
      <c r="B7348" t="s">
        <v>10</v>
      </c>
      <c r="C7348" s="37">
        <v>2250</v>
      </c>
      <c r="D7348" s="38">
        <v>2012</v>
      </c>
    </row>
    <row r="7349" spans="1:4" x14ac:dyDescent="0.25">
      <c r="A7349" t="s">
        <v>50</v>
      </c>
      <c r="B7349" t="s">
        <v>11</v>
      </c>
      <c r="C7349" s="37">
        <v>3306</v>
      </c>
      <c r="D7349" s="38">
        <v>2012</v>
      </c>
    </row>
    <row r="7350" spans="1:4" x14ac:dyDescent="0.25">
      <c r="A7350" t="s">
        <v>50</v>
      </c>
      <c r="B7350" t="s">
        <v>12</v>
      </c>
      <c r="C7350" s="37">
        <v>8396</v>
      </c>
      <c r="D7350" s="38">
        <v>2012</v>
      </c>
    </row>
    <row r="7351" spans="1:4" x14ac:dyDescent="0.25">
      <c r="A7351" t="s">
        <v>50</v>
      </c>
      <c r="B7351" t="s">
        <v>13</v>
      </c>
      <c r="C7351" s="37">
        <v>2473</v>
      </c>
      <c r="D7351" s="38">
        <v>2012</v>
      </c>
    </row>
    <row r="7352" spans="1:4" x14ac:dyDescent="0.25">
      <c r="A7352" t="s">
        <v>50</v>
      </c>
      <c r="B7352" t="s">
        <v>14</v>
      </c>
      <c r="C7352" s="37">
        <v>936</v>
      </c>
      <c r="D7352" s="38">
        <v>2012</v>
      </c>
    </row>
    <row r="7353" spans="1:4" x14ac:dyDescent="0.25">
      <c r="A7353" t="s">
        <v>50</v>
      </c>
      <c r="B7353" t="s">
        <v>15</v>
      </c>
      <c r="C7353" s="37">
        <v>176</v>
      </c>
      <c r="D7353" s="38">
        <v>2012</v>
      </c>
    </row>
    <row r="7354" spans="1:4" x14ac:dyDescent="0.25">
      <c r="A7354" t="s">
        <v>50</v>
      </c>
      <c r="B7354" t="s">
        <v>16</v>
      </c>
      <c r="C7354" s="37">
        <v>180</v>
      </c>
      <c r="D7354" s="38">
        <v>2012</v>
      </c>
    </row>
    <row r="7355" spans="1:4" x14ac:dyDescent="0.25">
      <c r="A7355" t="s">
        <v>50</v>
      </c>
      <c r="B7355" t="s">
        <v>17</v>
      </c>
      <c r="C7355" s="37">
        <v>15641</v>
      </c>
      <c r="D7355" s="38">
        <v>2012</v>
      </c>
    </row>
    <row r="7356" spans="1:4" x14ac:dyDescent="0.25">
      <c r="A7356" t="s">
        <v>50</v>
      </c>
      <c r="B7356" t="s">
        <v>18</v>
      </c>
      <c r="C7356" s="37">
        <v>16012</v>
      </c>
      <c r="D7356" s="38">
        <v>2012</v>
      </c>
    </row>
    <row r="7357" spans="1:4" x14ac:dyDescent="0.25">
      <c r="A7357" t="s">
        <v>50</v>
      </c>
      <c r="B7357" t="s">
        <v>19</v>
      </c>
      <c r="C7357" s="37">
        <v>1058</v>
      </c>
      <c r="D7357" s="38">
        <v>2012</v>
      </c>
    </row>
    <row r="7358" spans="1:4" x14ac:dyDescent="0.25">
      <c r="A7358" t="s">
        <v>50</v>
      </c>
      <c r="B7358" t="s">
        <v>20</v>
      </c>
      <c r="C7358" s="37">
        <v>787</v>
      </c>
      <c r="D7358" s="38">
        <v>2012</v>
      </c>
    </row>
    <row r="7359" spans="1:4" x14ac:dyDescent="0.25">
      <c r="A7359" t="s">
        <v>50</v>
      </c>
      <c r="B7359" t="s">
        <v>21</v>
      </c>
      <c r="C7359" s="37">
        <v>7094</v>
      </c>
      <c r="D7359" s="38">
        <v>2012</v>
      </c>
    </row>
    <row r="7360" spans="1:4" x14ac:dyDescent="0.25">
      <c r="A7360" t="s">
        <v>50</v>
      </c>
      <c r="B7360" t="s">
        <v>22</v>
      </c>
      <c r="C7360" s="37">
        <v>5591</v>
      </c>
      <c r="D7360" s="38">
        <v>2012</v>
      </c>
    </row>
    <row r="7361" spans="1:4" x14ac:dyDescent="0.25">
      <c r="A7361" t="s">
        <v>50</v>
      </c>
      <c r="B7361" t="s">
        <v>23</v>
      </c>
      <c r="C7361" s="37">
        <v>617</v>
      </c>
      <c r="D7361" s="38">
        <v>2012</v>
      </c>
    </row>
    <row r="7362" spans="1:4" x14ac:dyDescent="0.25">
      <c r="A7362" t="s">
        <v>50</v>
      </c>
      <c r="B7362" t="s">
        <v>24</v>
      </c>
      <c r="C7362" s="37">
        <v>2630</v>
      </c>
      <c r="D7362" s="38">
        <v>2012</v>
      </c>
    </row>
    <row r="7363" spans="1:4" x14ac:dyDescent="0.25">
      <c r="A7363" t="s">
        <v>50</v>
      </c>
      <c r="B7363" t="s">
        <v>25</v>
      </c>
      <c r="C7363" s="37">
        <v>13202</v>
      </c>
      <c r="D7363" s="38">
        <v>2012</v>
      </c>
    </row>
    <row r="7364" spans="1:4" x14ac:dyDescent="0.25">
      <c r="A7364" t="s">
        <v>50</v>
      </c>
      <c r="B7364" t="s">
        <v>26</v>
      </c>
      <c r="C7364" s="37">
        <v>2452</v>
      </c>
      <c r="D7364" s="38">
        <v>2012</v>
      </c>
    </row>
    <row r="7365" spans="1:4" x14ac:dyDescent="0.25">
      <c r="A7365" t="s">
        <v>50</v>
      </c>
      <c r="B7365" t="s">
        <v>27</v>
      </c>
      <c r="C7365" s="37">
        <v>1040</v>
      </c>
      <c r="D7365" s="38">
        <v>2012</v>
      </c>
    </row>
    <row r="7366" spans="1:4" x14ac:dyDescent="0.25">
      <c r="A7366" t="s">
        <v>50</v>
      </c>
      <c r="B7366" t="s">
        <v>28</v>
      </c>
      <c r="C7366" s="37">
        <v>1743</v>
      </c>
      <c r="D7366" s="38">
        <v>2012</v>
      </c>
    </row>
    <row r="7367" spans="1:4" x14ac:dyDescent="0.25">
      <c r="A7367" t="s">
        <v>50</v>
      </c>
      <c r="B7367" t="s">
        <v>29</v>
      </c>
      <c r="C7367" s="37">
        <v>1525</v>
      </c>
      <c r="D7367" s="38">
        <v>2012</v>
      </c>
    </row>
    <row r="7368" spans="1:4" x14ac:dyDescent="0.25">
      <c r="A7368" t="s">
        <v>50</v>
      </c>
      <c r="B7368" t="s">
        <v>30</v>
      </c>
      <c r="C7368" s="37">
        <v>4507</v>
      </c>
      <c r="D7368" s="38">
        <v>2012</v>
      </c>
    </row>
    <row r="7369" spans="1:4" x14ac:dyDescent="0.25">
      <c r="A7369" t="s">
        <v>50</v>
      </c>
      <c r="B7369" t="s">
        <v>31</v>
      </c>
      <c r="C7369" s="37">
        <v>1178</v>
      </c>
      <c r="D7369" s="38">
        <v>2012</v>
      </c>
    </row>
    <row r="7370" spans="1:4" x14ac:dyDescent="0.25">
      <c r="A7370" t="s">
        <v>50</v>
      </c>
      <c r="B7370" t="s">
        <v>32</v>
      </c>
      <c r="C7370" s="37">
        <v>10568</v>
      </c>
      <c r="D7370" s="38">
        <v>2012</v>
      </c>
    </row>
    <row r="7371" spans="1:4" x14ac:dyDescent="0.25">
      <c r="A7371" t="s">
        <v>50</v>
      </c>
      <c r="B7371" t="s">
        <v>33</v>
      </c>
      <c r="C7371" s="37">
        <v>2694</v>
      </c>
      <c r="D7371" s="38">
        <v>2012</v>
      </c>
    </row>
    <row r="7372" spans="1:4" x14ac:dyDescent="0.25">
      <c r="A7372" t="s">
        <v>50</v>
      </c>
      <c r="B7372" t="s">
        <v>34</v>
      </c>
      <c r="C7372" s="37">
        <v>308</v>
      </c>
      <c r="D7372" s="38">
        <v>2012</v>
      </c>
    </row>
    <row r="7373" spans="1:4" x14ac:dyDescent="0.25">
      <c r="A7373" t="s">
        <v>50</v>
      </c>
      <c r="B7373" t="s">
        <v>35</v>
      </c>
      <c r="C7373" s="37">
        <v>432</v>
      </c>
      <c r="D7373" s="38">
        <v>2012</v>
      </c>
    </row>
    <row r="7374" spans="1:4" x14ac:dyDescent="0.25">
      <c r="A7374" t="s">
        <v>50</v>
      </c>
      <c r="B7374" t="s">
        <v>36</v>
      </c>
      <c r="C7374" s="37">
        <v>735</v>
      </c>
      <c r="D7374" s="38">
        <v>2012</v>
      </c>
    </row>
    <row r="7375" spans="1:4" x14ac:dyDescent="0.25">
      <c r="A7375" t="s">
        <v>50</v>
      </c>
      <c r="B7375" t="s">
        <v>37</v>
      </c>
      <c r="C7375" s="37">
        <v>271</v>
      </c>
      <c r="D7375" s="38">
        <v>2012</v>
      </c>
    </row>
    <row r="7376" spans="1:4" x14ac:dyDescent="0.25">
      <c r="A7376" t="s">
        <v>50</v>
      </c>
      <c r="B7376" t="s">
        <v>38</v>
      </c>
      <c r="C7376" s="37">
        <v>783</v>
      </c>
      <c r="D7376" s="38">
        <v>2012</v>
      </c>
    </row>
    <row r="7377" spans="1:4" x14ac:dyDescent="0.25">
      <c r="A7377" t="s">
        <v>50</v>
      </c>
      <c r="B7377" t="s">
        <v>39</v>
      </c>
      <c r="C7377" s="37">
        <v>751</v>
      </c>
      <c r="D7377" s="38">
        <v>2012</v>
      </c>
    </row>
    <row r="7378" spans="1:4" x14ac:dyDescent="0.25">
      <c r="A7378" t="s">
        <v>50</v>
      </c>
      <c r="B7378" t="s">
        <v>40</v>
      </c>
      <c r="C7378" s="37">
        <v>6279</v>
      </c>
      <c r="D7378" s="38">
        <v>2012</v>
      </c>
    </row>
    <row r="7379" spans="1:4" x14ac:dyDescent="0.25">
      <c r="A7379" t="s">
        <v>50</v>
      </c>
      <c r="B7379" t="s">
        <v>41</v>
      </c>
      <c r="C7379" s="37">
        <v>5904</v>
      </c>
      <c r="D7379" s="38">
        <v>2012</v>
      </c>
    </row>
    <row r="7380" spans="1:4" x14ac:dyDescent="0.25">
      <c r="A7380" t="s">
        <v>50</v>
      </c>
      <c r="B7380" t="s">
        <v>42</v>
      </c>
      <c r="C7380" s="37">
        <v>7</v>
      </c>
      <c r="D7380" s="38">
        <v>2012</v>
      </c>
    </row>
    <row r="7381" spans="1:4" x14ac:dyDescent="0.25">
      <c r="A7381" t="s">
        <v>50</v>
      </c>
      <c r="B7381" t="s">
        <v>43</v>
      </c>
      <c r="C7381" s="37">
        <v>6200</v>
      </c>
      <c r="D7381" s="38">
        <v>2012</v>
      </c>
    </row>
    <row r="7382" spans="1:4" x14ac:dyDescent="0.25">
      <c r="A7382" t="s">
        <v>50</v>
      </c>
      <c r="B7382" t="s">
        <v>44</v>
      </c>
      <c r="C7382" s="37">
        <v>2495</v>
      </c>
      <c r="D7382" s="38">
        <v>2012</v>
      </c>
    </row>
    <row r="7383" spans="1:4" x14ac:dyDescent="0.25">
      <c r="A7383" t="s">
        <v>50</v>
      </c>
      <c r="B7383" t="s">
        <v>45</v>
      </c>
      <c r="C7383" s="37">
        <v>1080</v>
      </c>
      <c r="D7383" s="38">
        <v>2012</v>
      </c>
    </row>
    <row r="7384" spans="1:4" x14ac:dyDescent="0.25">
      <c r="A7384" t="s">
        <v>50</v>
      </c>
      <c r="B7384" t="s">
        <v>46</v>
      </c>
      <c r="C7384" s="37">
        <v>3329</v>
      </c>
      <c r="D7384" s="38">
        <v>2012</v>
      </c>
    </row>
    <row r="7385" spans="1:4" x14ac:dyDescent="0.25">
      <c r="A7385" t="s">
        <v>50</v>
      </c>
      <c r="B7385" t="s">
        <v>47</v>
      </c>
      <c r="C7385" s="37">
        <v>26</v>
      </c>
      <c r="D7385" s="38">
        <v>2012</v>
      </c>
    </row>
    <row r="7386" spans="1:4" x14ac:dyDescent="0.25">
      <c r="A7386" t="s">
        <v>50</v>
      </c>
      <c r="B7386" t="s">
        <v>48</v>
      </c>
      <c r="C7386" s="37">
        <v>4300</v>
      </c>
      <c r="D7386" s="38">
        <v>2012</v>
      </c>
    </row>
    <row r="7387" spans="1:4" x14ac:dyDescent="0.25">
      <c r="A7387" t="s">
        <v>50</v>
      </c>
      <c r="B7387" t="s">
        <v>49</v>
      </c>
      <c r="C7387" s="37">
        <v>0</v>
      </c>
      <c r="D7387" s="38">
        <v>2012</v>
      </c>
    </row>
    <row r="7388" spans="1:4" x14ac:dyDescent="0.25">
      <c r="A7388" t="s">
        <v>50</v>
      </c>
      <c r="B7388" t="s">
        <v>50</v>
      </c>
      <c r="C7388" s="37" t="s">
        <v>60</v>
      </c>
      <c r="D7388" s="38">
        <v>2012</v>
      </c>
    </row>
    <row r="7389" spans="1:4" x14ac:dyDescent="0.25">
      <c r="A7389" t="s">
        <v>50</v>
      </c>
      <c r="B7389" t="s">
        <v>51</v>
      </c>
      <c r="C7389" s="37">
        <v>8716</v>
      </c>
      <c r="D7389" s="38">
        <v>2012</v>
      </c>
    </row>
    <row r="7390" spans="1:4" x14ac:dyDescent="0.25">
      <c r="A7390" t="s">
        <v>50</v>
      </c>
      <c r="B7390" t="s">
        <v>52</v>
      </c>
      <c r="C7390" s="37">
        <v>784</v>
      </c>
      <c r="D7390" s="38">
        <v>2012</v>
      </c>
    </row>
    <row r="7391" spans="1:4" x14ac:dyDescent="0.25">
      <c r="A7391" t="s">
        <v>50</v>
      </c>
      <c r="B7391" t="s">
        <v>53</v>
      </c>
      <c r="C7391" s="37">
        <v>133</v>
      </c>
      <c r="D7391" s="38">
        <v>2012</v>
      </c>
    </row>
    <row r="7392" spans="1:4" x14ac:dyDescent="0.25">
      <c r="A7392" t="s">
        <v>50</v>
      </c>
      <c r="B7392" t="s">
        <v>54</v>
      </c>
      <c r="C7392" s="37">
        <v>8008</v>
      </c>
      <c r="D7392" s="38">
        <v>2012</v>
      </c>
    </row>
    <row r="7393" spans="1:4" x14ac:dyDescent="0.25">
      <c r="A7393" t="s">
        <v>50</v>
      </c>
      <c r="B7393" t="s">
        <v>55</v>
      </c>
      <c r="C7393" s="37">
        <v>1876</v>
      </c>
      <c r="D7393" s="38">
        <v>2012</v>
      </c>
    </row>
    <row r="7394" spans="1:4" x14ac:dyDescent="0.25">
      <c r="A7394" t="s">
        <v>50</v>
      </c>
      <c r="B7394" t="s">
        <v>56</v>
      </c>
      <c r="C7394" s="37">
        <v>3248</v>
      </c>
      <c r="D7394" s="38">
        <v>2012</v>
      </c>
    </row>
    <row r="7395" spans="1:4" x14ac:dyDescent="0.25">
      <c r="A7395" t="s">
        <v>50</v>
      </c>
      <c r="B7395" t="s">
        <v>57</v>
      </c>
      <c r="C7395" s="37">
        <v>1622</v>
      </c>
      <c r="D7395" s="38">
        <v>2012</v>
      </c>
    </row>
    <row r="7396" spans="1:4" x14ac:dyDescent="0.25">
      <c r="A7396" t="s">
        <v>50</v>
      </c>
      <c r="B7396" t="s">
        <v>58</v>
      </c>
      <c r="C7396" s="37">
        <v>358</v>
      </c>
      <c r="D7396" s="38">
        <v>2012</v>
      </c>
    </row>
    <row r="7397" spans="1:4" x14ac:dyDescent="0.25">
      <c r="A7397" t="s">
        <v>51</v>
      </c>
      <c r="B7397" t="s">
        <v>8</v>
      </c>
      <c r="C7397" s="37">
        <v>9993</v>
      </c>
      <c r="D7397" s="38">
        <v>2012</v>
      </c>
    </row>
    <row r="7398" spans="1:4" x14ac:dyDescent="0.25">
      <c r="A7398" t="s">
        <v>51</v>
      </c>
      <c r="B7398" t="s">
        <v>9</v>
      </c>
      <c r="C7398" s="37">
        <v>6759</v>
      </c>
      <c r="D7398" s="38">
        <v>2012</v>
      </c>
    </row>
    <row r="7399" spans="1:4" x14ac:dyDescent="0.25">
      <c r="A7399" t="s">
        <v>51</v>
      </c>
      <c r="B7399" t="s">
        <v>10</v>
      </c>
      <c r="C7399" s="37">
        <v>18908</v>
      </c>
      <c r="D7399" s="38">
        <v>2012</v>
      </c>
    </row>
    <row r="7400" spans="1:4" x14ac:dyDescent="0.25">
      <c r="A7400" t="s">
        <v>51</v>
      </c>
      <c r="B7400" t="s">
        <v>11</v>
      </c>
      <c r="C7400" s="37">
        <v>13781</v>
      </c>
      <c r="D7400" s="38">
        <v>2012</v>
      </c>
    </row>
    <row r="7401" spans="1:4" x14ac:dyDescent="0.25">
      <c r="A7401" t="s">
        <v>51</v>
      </c>
      <c r="B7401" t="s">
        <v>12</v>
      </c>
      <c r="C7401" s="37">
        <v>62702</v>
      </c>
      <c r="D7401" s="38">
        <v>2012</v>
      </c>
    </row>
    <row r="7402" spans="1:4" x14ac:dyDescent="0.25">
      <c r="A7402" t="s">
        <v>51</v>
      </c>
      <c r="B7402" t="s">
        <v>13</v>
      </c>
      <c r="C7402" s="37">
        <v>16616</v>
      </c>
      <c r="D7402" s="38">
        <v>2012</v>
      </c>
    </row>
    <row r="7403" spans="1:4" x14ac:dyDescent="0.25">
      <c r="A7403" t="s">
        <v>51</v>
      </c>
      <c r="B7403" t="s">
        <v>14</v>
      </c>
      <c r="C7403" s="37">
        <v>2769</v>
      </c>
      <c r="D7403" s="38">
        <v>2012</v>
      </c>
    </row>
    <row r="7404" spans="1:4" x14ac:dyDescent="0.25">
      <c r="A7404" t="s">
        <v>51</v>
      </c>
      <c r="B7404" t="s">
        <v>15</v>
      </c>
      <c r="C7404" s="37">
        <v>181</v>
      </c>
      <c r="D7404" s="38">
        <v>2012</v>
      </c>
    </row>
    <row r="7405" spans="1:4" x14ac:dyDescent="0.25">
      <c r="A7405" t="s">
        <v>51</v>
      </c>
      <c r="B7405" t="s">
        <v>16</v>
      </c>
      <c r="C7405" s="37">
        <v>1189</v>
      </c>
      <c r="D7405" s="38">
        <v>2012</v>
      </c>
    </row>
    <row r="7406" spans="1:4" x14ac:dyDescent="0.25">
      <c r="A7406" t="s">
        <v>51</v>
      </c>
      <c r="B7406" t="s">
        <v>17</v>
      </c>
      <c r="C7406" s="37">
        <v>31259</v>
      </c>
      <c r="D7406" s="38">
        <v>2012</v>
      </c>
    </row>
    <row r="7407" spans="1:4" x14ac:dyDescent="0.25">
      <c r="A7407" t="s">
        <v>51</v>
      </c>
      <c r="B7407" t="s">
        <v>18</v>
      </c>
      <c r="C7407" s="37">
        <v>20362</v>
      </c>
      <c r="D7407" s="38">
        <v>2012</v>
      </c>
    </row>
    <row r="7408" spans="1:4" x14ac:dyDescent="0.25">
      <c r="A7408" t="s">
        <v>51</v>
      </c>
      <c r="B7408" t="s">
        <v>19</v>
      </c>
      <c r="C7408" s="37">
        <v>5040</v>
      </c>
      <c r="D7408" s="38">
        <v>2012</v>
      </c>
    </row>
    <row r="7409" spans="1:4" x14ac:dyDescent="0.25">
      <c r="A7409" t="s">
        <v>51</v>
      </c>
      <c r="B7409" t="s">
        <v>20</v>
      </c>
      <c r="C7409" s="37">
        <v>2387</v>
      </c>
      <c r="D7409" s="38">
        <v>2012</v>
      </c>
    </row>
    <row r="7410" spans="1:4" x14ac:dyDescent="0.25">
      <c r="A7410" t="s">
        <v>51</v>
      </c>
      <c r="B7410" t="s">
        <v>21</v>
      </c>
      <c r="C7410" s="37">
        <v>19672</v>
      </c>
      <c r="D7410" s="38">
        <v>2012</v>
      </c>
    </row>
    <row r="7411" spans="1:4" x14ac:dyDescent="0.25">
      <c r="A7411" t="s">
        <v>51</v>
      </c>
      <c r="B7411" t="s">
        <v>22</v>
      </c>
      <c r="C7411" s="37">
        <v>8264</v>
      </c>
      <c r="D7411" s="38">
        <v>2012</v>
      </c>
    </row>
    <row r="7412" spans="1:4" x14ac:dyDescent="0.25">
      <c r="A7412" t="s">
        <v>51</v>
      </c>
      <c r="B7412" t="s">
        <v>23</v>
      </c>
      <c r="C7412" s="37">
        <v>4934</v>
      </c>
      <c r="D7412" s="38">
        <v>2012</v>
      </c>
    </row>
    <row r="7413" spans="1:4" x14ac:dyDescent="0.25">
      <c r="A7413" t="s">
        <v>51</v>
      </c>
      <c r="B7413" t="s">
        <v>24</v>
      </c>
      <c r="C7413" s="37">
        <v>12699</v>
      </c>
      <c r="D7413" s="38">
        <v>2012</v>
      </c>
    </row>
    <row r="7414" spans="1:4" x14ac:dyDescent="0.25">
      <c r="A7414" t="s">
        <v>51</v>
      </c>
      <c r="B7414" t="s">
        <v>25</v>
      </c>
      <c r="C7414" s="37">
        <v>6040</v>
      </c>
      <c r="D7414" s="38">
        <v>2012</v>
      </c>
    </row>
    <row r="7415" spans="1:4" x14ac:dyDescent="0.25">
      <c r="A7415" t="s">
        <v>51</v>
      </c>
      <c r="B7415" t="s">
        <v>26</v>
      </c>
      <c r="C7415" s="37">
        <v>29348</v>
      </c>
      <c r="D7415" s="38">
        <v>2012</v>
      </c>
    </row>
    <row r="7416" spans="1:4" x14ac:dyDescent="0.25">
      <c r="A7416" t="s">
        <v>51</v>
      </c>
      <c r="B7416" t="s">
        <v>27</v>
      </c>
      <c r="C7416" s="37">
        <v>1293</v>
      </c>
      <c r="D7416" s="38">
        <v>2012</v>
      </c>
    </row>
    <row r="7417" spans="1:4" x14ac:dyDescent="0.25">
      <c r="A7417" t="s">
        <v>51</v>
      </c>
      <c r="B7417" t="s">
        <v>28</v>
      </c>
      <c r="C7417" s="37">
        <v>4969</v>
      </c>
      <c r="D7417" s="38">
        <v>2012</v>
      </c>
    </row>
    <row r="7418" spans="1:4" x14ac:dyDescent="0.25">
      <c r="A7418" t="s">
        <v>51</v>
      </c>
      <c r="B7418" t="s">
        <v>29</v>
      </c>
      <c r="C7418" s="37">
        <v>4813</v>
      </c>
      <c r="D7418" s="38">
        <v>2012</v>
      </c>
    </row>
    <row r="7419" spans="1:4" x14ac:dyDescent="0.25">
      <c r="A7419" t="s">
        <v>51</v>
      </c>
      <c r="B7419" t="s">
        <v>30</v>
      </c>
      <c r="C7419" s="37">
        <v>9501</v>
      </c>
      <c r="D7419" s="38">
        <v>2012</v>
      </c>
    </row>
    <row r="7420" spans="1:4" x14ac:dyDescent="0.25">
      <c r="A7420" t="s">
        <v>51</v>
      </c>
      <c r="B7420" t="s">
        <v>31</v>
      </c>
      <c r="C7420" s="37">
        <v>2803</v>
      </c>
      <c r="D7420" s="38">
        <v>2012</v>
      </c>
    </row>
    <row r="7421" spans="1:4" x14ac:dyDescent="0.25">
      <c r="A7421" t="s">
        <v>51</v>
      </c>
      <c r="B7421" t="s">
        <v>32</v>
      </c>
      <c r="C7421" s="37">
        <v>6402</v>
      </c>
      <c r="D7421" s="38">
        <v>2012</v>
      </c>
    </row>
    <row r="7422" spans="1:4" x14ac:dyDescent="0.25">
      <c r="A7422" t="s">
        <v>51</v>
      </c>
      <c r="B7422" t="s">
        <v>33</v>
      </c>
      <c r="C7422" s="37">
        <v>12319</v>
      </c>
      <c r="D7422" s="38">
        <v>2012</v>
      </c>
    </row>
    <row r="7423" spans="1:4" x14ac:dyDescent="0.25">
      <c r="A7423" t="s">
        <v>51</v>
      </c>
      <c r="B7423" t="s">
        <v>34</v>
      </c>
      <c r="C7423" s="37">
        <v>1813</v>
      </c>
      <c r="D7423" s="38">
        <v>2012</v>
      </c>
    </row>
    <row r="7424" spans="1:4" x14ac:dyDescent="0.25">
      <c r="A7424" t="s">
        <v>51</v>
      </c>
      <c r="B7424" t="s">
        <v>35</v>
      </c>
      <c r="C7424" s="37">
        <v>4794</v>
      </c>
      <c r="D7424" s="38">
        <v>2012</v>
      </c>
    </row>
    <row r="7425" spans="1:4" x14ac:dyDescent="0.25">
      <c r="A7425" t="s">
        <v>51</v>
      </c>
      <c r="B7425" t="s">
        <v>36</v>
      </c>
      <c r="C7425" s="37">
        <v>8266</v>
      </c>
      <c r="D7425" s="38">
        <v>2012</v>
      </c>
    </row>
    <row r="7426" spans="1:4" x14ac:dyDescent="0.25">
      <c r="A7426" t="s">
        <v>51</v>
      </c>
      <c r="B7426" t="s">
        <v>37</v>
      </c>
      <c r="C7426" s="37">
        <v>761</v>
      </c>
      <c r="D7426" s="38">
        <v>2012</v>
      </c>
    </row>
    <row r="7427" spans="1:4" x14ac:dyDescent="0.25">
      <c r="A7427" t="s">
        <v>51</v>
      </c>
      <c r="B7427" t="s">
        <v>38</v>
      </c>
      <c r="C7427" s="37">
        <v>6797</v>
      </c>
      <c r="D7427" s="38">
        <v>2012</v>
      </c>
    </row>
    <row r="7428" spans="1:4" x14ac:dyDescent="0.25">
      <c r="A7428" t="s">
        <v>51</v>
      </c>
      <c r="B7428" t="s">
        <v>39</v>
      </c>
      <c r="C7428" s="37">
        <v>16762</v>
      </c>
      <c r="D7428" s="38">
        <v>2012</v>
      </c>
    </row>
    <row r="7429" spans="1:4" x14ac:dyDescent="0.25">
      <c r="A7429" t="s">
        <v>51</v>
      </c>
      <c r="B7429" t="s">
        <v>40</v>
      </c>
      <c r="C7429" s="37">
        <v>20274</v>
      </c>
      <c r="D7429" s="38">
        <v>2012</v>
      </c>
    </row>
    <row r="7430" spans="1:4" x14ac:dyDescent="0.25">
      <c r="A7430" t="s">
        <v>51</v>
      </c>
      <c r="B7430" t="s">
        <v>41</v>
      </c>
      <c r="C7430" s="37">
        <v>22660</v>
      </c>
      <c r="D7430" s="38">
        <v>2012</v>
      </c>
    </row>
    <row r="7431" spans="1:4" x14ac:dyDescent="0.25">
      <c r="A7431" t="s">
        <v>51</v>
      </c>
      <c r="B7431" t="s">
        <v>42</v>
      </c>
      <c r="C7431" s="37">
        <v>989</v>
      </c>
      <c r="D7431" s="38">
        <v>2012</v>
      </c>
    </row>
    <row r="7432" spans="1:4" x14ac:dyDescent="0.25">
      <c r="A7432" t="s">
        <v>51</v>
      </c>
      <c r="B7432" t="s">
        <v>43</v>
      </c>
      <c r="C7432" s="37">
        <v>8728</v>
      </c>
      <c r="D7432" s="38">
        <v>2012</v>
      </c>
    </row>
    <row r="7433" spans="1:4" x14ac:dyDescent="0.25">
      <c r="A7433" t="s">
        <v>51</v>
      </c>
      <c r="B7433" t="s">
        <v>44</v>
      </c>
      <c r="C7433" s="37">
        <v>26284</v>
      </c>
      <c r="D7433" s="38">
        <v>2012</v>
      </c>
    </row>
    <row r="7434" spans="1:4" x14ac:dyDescent="0.25">
      <c r="A7434" t="s">
        <v>51</v>
      </c>
      <c r="B7434" t="s">
        <v>45</v>
      </c>
      <c r="C7434" s="37">
        <v>3827</v>
      </c>
      <c r="D7434" s="38">
        <v>2012</v>
      </c>
    </row>
    <row r="7435" spans="1:4" x14ac:dyDescent="0.25">
      <c r="A7435" t="s">
        <v>51</v>
      </c>
      <c r="B7435" t="s">
        <v>46</v>
      </c>
      <c r="C7435" s="37">
        <v>10449</v>
      </c>
      <c r="D7435" s="38">
        <v>2012</v>
      </c>
    </row>
    <row r="7436" spans="1:4" x14ac:dyDescent="0.25">
      <c r="A7436" t="s">
        <v>51</v>
      </c>
      <c r="B7436" t="s">
        <v>47</v>
      </c>
      <c r="C7436" s="37">
        <v>1763</v>
      </c>
      <c r="D7436" s="38">
        <v>2012</v>
      </c>
    </row>
    <row r="7437" spans="1:4" x14ac:dyDescent="0.25">
      <c r="A7437" t="s">
        <v>51</v>
      </c>
      <c r="B7437" t="s">
        <v>48</v>
      </c>
      <c r="C7437" s="37">
        <v>4470</v>
      </c>
      <c r="D7437" s="38">
        <v>2012</v>
      </c>
    </row>
    <row r="7438" spans="1:4" x14ac:dyDescent="0.25">
      <c r="A7438" t="s">
        <v>51</v>
      </c>
      <c r="B7438" t="s">
        <v>49</v>
      </c>
      <c r="C7438" s="37">
        <v>1264</v>
      </c>
      <c r="D7438" s="38">
        <v>2012</v>
      </c>
    </row>
    <row r="7439" spans="1:4" x14ac:dyDescent="0.25">
      <c r="A7439" t="s">
        <v>51</v>
      </c>
      <c r="B7439" t="s">
        <v>50</v>
      </c>
      <c r="C7439" s="37">
        <v>10368</v>
      </c>
      <c r="D7439" s="38">
        <v>2012</v>
      </c>
    </row>
    <row r="7440" spans="1:4" x14ac:dyDescent="0.25">
      <c r="A7440" t="s">
        <v>51</v>
      </c>
      <c r="B7440" t="s">
        <v>51</v>
      </c>
      <c r="C7440" s="37" t="s">
        <v>60</v>
      </c>
      <c r="D7440" s="38">
        <v>2012</v>
      </c>
    </row>
    <row r="7441" spans="1:4" x14ac:dyDescent="0.25">
      <c r="A7441" t="s">
        <v>51</v>
      </c>
      <c r="B7441" t="s">
        <v>52</v>
      </c>
      <c r="C7441" s="37">
        <v>4610</v>
      </c>
      <c r="D7441" s="38">
        <v>2012</v>
      </c>
    </row>
    <row r="7442" spans="1:4" x14ac:dyDescent="0.25">
      <c r="A7442" t="s">
        <v>51</v>
      </c>
      <c r="B7442" t="s">
        <v>53</v>
      </c>
      <c r="C7442" s="37">
        <v>113</v>
      </c>
      <c r="D7442" s="38">
        <v>2012</v>
      </c>
    </row>
    <row r="7443" spans="1:4" x14ac:dyDescent="0.25">
      <c r="A7443" t="s">
        <v>51</v>
      </c>
      <c r="B7443" t="s">
        <v>54</v>
      </c>
      <c r="C7443" s="37">
        <v>17734</v>
      </c>
      <c r="D7443" s="38">
        <v>2012</v>
      </c>
    </row>
    <row r="7444" spans="1:4" x14ac:dyDescent="0.25">
      <c r="A7444" t="s">
        <v>51</v>
      </c>
      <c r="B7444" t="s">
        <v>55</v>
      </c>
      <c r="C7444" s="37">
        <v>11630</v>
      </c>
      <c r="D7444" s="38">
        <v>2012</v>
      </c>
    </row>
    <row r="7445" spans="1:4" x14ac:dyDescent="0.25">
      <c r="A7445" t="s">
        <v>51</v>
      </c>
      <c r="B7445" t="s">
        <v>56</v>
      </c>
      <c r="C7445" s="37">
        <v>1729</v>
      </c>
      <c r="D7445" s="38">
        <v>2012</v>
      </c>
    </row>
    <row r="7446" spans="1:4" x14ac:dyDescent="0.25">
      <c r="A7446" t="s">
        <v>51</v>
      </c>
      <c r="B7446" t="s">
        <v>57</v>
      </c>
      <c r="C7446" s="37">
        <v>4192</v>
      </c>
      <c r="D7446" s="38">
        <v>2012</v>
      </c>
    </row>
    <row r="7447" spans="1:4" x14ac:dyDescent="0.25">
      <c r="A7447" t="s">
        <v>51</v>
      </c>
      <c r="B7447" t="s">
        <v>58</v>
      </c>
      <c r="C7447" s="37">
        <v>2472</v>
      </c>
      <c r="D7447" s="38">
        <v>2012</v>
      </c>
    </row>
    <row r="7448" spans="1:4" x14ac:dyDescent="0.25">
      <c r="A7448" t="s">
        <v>52</v>
      </c>
      <c r="B7448" t="s">
        <v>8</v>
      </c>
      <c r="C7448" s="37">
        <v>126</v>
      </c>
      <c r="D7448" s="38">
        <v>2012</v>
      </c>
    </row>
    <row r="7449" spans="1:4" x14ac:dyDescent="0.25">
      <c r="A7449" t="s">
        <v>52</v>
      </c>
      <c r="B7449" t="s">
        <v>9</v>
      </c>
      <c r="C7449" s="37">
        <v>2819</v>
      </c>
      <c r="D7449" s="38">
        <v>2012</v>
      </c>
    </row>
    <row r="7450" spans="1:4" x14ac:dyDescent="0.25">
      <c r="A7450" t="s">
        <v>52</v>
      </c>
      <c r="B7450" t="s">
        <v>10</v>
      </c>
      <c r="C7450" s="37">
        <v>7966</v>
      </c>
      <c r="D7450" s="38">
        <v>2012</v>
      </c>
    </row>
    <row r="7451" spans="1:4" x14ac:dyDescent="0.25">
      <c r="A7451" t="s">
        <v>52</v>
      </c>
      <c r="B7451" t="s">
        <v>11</v>
      </c>
      <c r="C7451" s="37">
        <v>361</v>
      </c>
      <c r="D7451" s="38">
        <v>2012</v>
      </c>
    </row>
    <row r="7452" spans="1:4" x14ac:dyDescent="0.25">
      <c r="A7452" t="s">
        <v>52</v>
      </c>
      <c r="B7452" t="s">
        <v>12</v>
      </c>
      <c r="C7452" s="37">
        <v>15286</v>
      </c>
      <c r="D7452" s="38">
        <v>2012</v>
      </c>
    </row>
    <row r="7453" spans="1:4" x14ac:dyDescent="0.25">
      <c r="A7453" t="s">
        <v>52</v>
      </c>
      <c r="B7453" t="s">
        <v>13</v>
      </c>
      <c r="C7453" s="37">
        <v>5350</v>
      </c>
      <c r="D7453" s="38">
        <v>2012</v>
      </c>
    </row>
    <row r="7454" spans="1:4" x14ac:dyDescent="0.25">
      <c r="A7454" t="s">
        <v>52</v>
      </c>
      <c r="B7454" t="s">
        <v>14</v>
      </c>
      <c r="C7454" s="37">
        <v>142</v>
      </c>
      <c r="D7454" s="38">
        <v>2012</v>
      </c>
    </row>
    <row r="7455" spans="1:4" x14ac:dyDescent="0.25">
      <c r="A7455" t="s">
        <v>52</v>
      </c>
      <c r="B7455" t="s">
        <v>15</v>
      </c>
      <c r="C7455" s="37">
        <v>0</v>
      </c>
      <c r="D7455" s="38">
        <v>2012</v>
      </c>
    </row>
    <row r="7456" spans="1:4" x14ac:dyDescent="0.25">
      <c r="A7456" t="s">
        <v>52</v>
      </c>
      <c r="B7456" t="s">
        <v>16</v>
      </c>
      <c r="C7456" s="37">
        <v>0</v>
      </c>
      <c r="D7456" s="38">
        <v>2012</v>
      </c>
    </row>
    <row r="7457" spans="1:4" x14ac:dyDescent="0.25">
      <c r="A7457" t="s">
        <v>52</v>
      </c>
      <c r="B7457" t="s">
        <v>17</v>
      </c>
      <c r="C7457" s="37">
        <v>2428</v>
      </c>
      <c r="D7457" s="38">
        <v>2012</v>
      </c>
    </row>
    <row r="7458" spans="1:4" x14ac:dyDescent="0.25">
      <c r="A7458" t="s">
        <v>52</v>
      </c>
      <c r="B7458" t="s">
        <v>18</v>
      </c>
      <c r="C7458" s="37">
        <v>1142</v>
      </c>
      <c r="D7458" s="38">
        <v>2012</v>
      </c>
    </row>
    <row r="7459" spans="1:4" x14ac:dyDescent="0.25">
      <c r="A7459" t="s">
        <v>52</v>
      </c>
      <c r="B7459" t="s">
        <v>19</v>
      </c>
      <c r="C7459" s="37">
        <v>1436</v>
      </c>
      <c r="D7459" s="38">
        <v>2012</v>
      </c>
    </row>
    <row r="7460" spans="1:4" x14ac:dyDescent="0.25">
      <c r="A7460" t="s">
        <v>52</v>
      </c>
      <c r="B7460" t="s">
        <v>20</v>
      </c>
      <c r="C7460" s="37">
        <v>5129</v>
      </c>
      <c r="D7460" s="38">
        <v>2012</v>
      </c>
    </row>
    <row r="7461" spans="1:4" x14ac:dyDescent="0.25">
      <c r="A7461" t="s">
        <v>52</v>
      </c>
      <c r="B7461" t="s">
        <v>21</v>
      </c>
      <c r="C7461" s="37">
        <v>1588</v>
      </c>
      <c r="D7461" s="38">
        <v>2012</v>
      </c>
    </row>
    <row r="7462" spans="1:4" x14ac:dyDescent="0.25">
      <c r="A7462" t="s">
        <v>52</v>
      </c>
      <c r="B7462" t="s">
        <v>22</v>
      </c>
      <c r="C7462" s="37">
        <v>475</v>
      </c>
      <c r="D7462" s="38">
        <v>2012</v>
      </c>
    </row>
    <row r="7463" spans="1:4" x14ac:dyDescent="0.25">
      <c r="A7463" t="s">
        <v>52</v>
      </c>
      <c r="B7463" t="s">
        <v>23</v>
      </c>
      <c r="C7463" s="37">
        <v>2791</v>
      </c>
      <c r="D7463" s="38">
        <v>2012</v>
      </c>
    </row>
    <row r="7464" spans="1:4" x14ac:dyDescent="0.25">
      <c r="A7464" t="s">
        <v>52</v>
      </c>
      <c r="B7464" t="s">
        <v>24</v>
      </c>
      <c r="C7464" s="37">
        <v>398</v>
      </c>
      <c r="D7464" s="38">
        <v>2012</v>
      </c>
    </row>
    <row r="7465" spans="1:4" x14ac:dyDescent="0.25">
      <c r="A7465" t="s">
        <v>52</v>
      </c>
      <c r="B7465" t="s">
        <v>25</v>
      </c>
      <c r="C7465" s="37">
        <v>217</v>
      </c>
      <c r="D7465" s="38">
        <v>2012</v>
      </c>
    </row>
    <row r="7466" spans="1:4" x14ac:dyDescent="0.25">
      <c r="A7466" t="s">
        <v>52</v>
      </c>
      <c r="B7466" t="s">
        <v>26</v>
      </c>
      <c r="C7466" s="37">
        <v>345</v>
      </c>
      <c r="D7466" s="38">
        <v>2012</v>
      </c>
    </row>
    <row r="7467" spans="1:4" x14ac:dyDescent="0.25">
      <c r="A7467" t="s">
        <v>52</v>
      </c>
      <c r="B7467" t="s">
        <v>27</v>
      </c>
      <c r="C7467" s="37">
        <v>380</v>
      </c>
      <c r="D7467" s="38">
        <v>2012</v>
      </c>
    </row>
    <row r="7468" spans="1:4" x14ac:dyDescent="0.25">
      <c r="A7468" t="s">
        <v>52</v>
      </c>
      <c r="B7468" t="s">
        <v>28</v>
      </c>
      <c r="C7468" s="37">
        <v>613</v>
      </c>
      <c r="D7468" s="38">
        <v>2012</v>
      </c>
    </row>
    <row r="7469" spans="1:4" x14ac:dyDescent="0.25">
      <c r="A7469" t="s">
        <v>52</v>
      </c>
      <c r="B7469" t="s">
        <v>29</v>
      </c>
      <c r="C7469" s="37">
        <v>1503</v>
      </c>
      <c r="D7469" s="38">
        <v>2012</v>
      </c>
    </row>
    <row r="7470" spans="1:4" x14ac:dyDescent="0.25">
      <c r="A7470" t="s">
        <v>52</v>
      </c>
      <c r="B7470" t="s">
        <v>30</v>
      </c>
      <c r="C7470" s="37">
        <v>1670</v>
      </c>
      <c r="D7470" s="38">
        <v>2012</v>
      </c>
    </row>
    <row r="7471" spans="1:4" x14ac:dyDescent="0.25">
      <c r="A7471" t="s">
        <v>52</v>
      </c>
      <c r="B7471" t="s">
        <v>31</v>
      </c>
      <c r="C7471" s="37">
        <v>385</v>
      </c>
      <c r="D7471" s="38">
        <v>2012</v>
      </c>
    </row>
    <row r="7472" spans="1:4" x14ac:dyDescent="0.25">
      <c r="A7472" t="s">
        <v>52</v>
      </c>
      <c r="B7472" t="s">
        <v>32</v>
      </c>
      <c r="C7472" s="37">
        <v>284</v>
      </c>
      <c r="D7472" s="38">
        <v>2012</v>
      </c>
    </row>
    <row r="7473" spans="1:4" x14ac:dyDescent="0.25">
      <c r="A7473" t="s">
        <v>52</v>
      </c>
      <c r="B7473" t="s">
        <v>33</v>
      </c>
      <c r="C7473" s="37">
        <v>1553</v>
      </c>
      <c r="D7473" s="38">
        <v>2012</v>
      </c>
    </row>
    <row r="7474" spans="1:4" x14ac:dyDescent="0.25">
      <c r="A7474" t="s">
        <v>52</v>
      </c>
      <c r="B7474" t="s">
        <v>34</v>
      </c>
      <c r="C7474" s="37">
        <v>1057</v>
      </c>
      <c r="D7474" s="38">
        <v>2012</v>
      </c>
    </row>
    <row r="7475" spans="1:4" x14ac:dyDescent="0.25">
      <c r="A7475" t="s">
        <v>52</v>
      </c>
      <c r="B7475" t="s">
        <v>35</v>
      </c>
      <c r="C7475" s="37">
        <v>489</v>
      </c>
      <c r="D7475" s="38">
        <v>2012</v>
      </c>
    </row>
    <row r="7476" spans="1:4" x14ac:dyDescent="0.25">
      <c r="A7476" t="s">
        <v>52</v>
      </c>
      <c r="B7476" t="s">
        <v>36</v>
      </c>
      <c r="C7476" s="37">
        <v>5391</v>
      </c>
      <c r="D7476" s="38">
        <v>2012</v>
      </c>
    </row>
    <row r="7477" spans="1:4" x14ac:dyDescent="0.25">
      <c r="A7477" t="s">
        <v>52</v>
      </c>
      <c r="B7477" t="s">
        <v>37</v>
      </c>
      <c r="C7477" s="37">
        <v>507</v>
      </c>
      <c r="D7477" s="38">
        <v>2012</v>
      </c>
    </row>
    <row r="7478" spans="1:4" x14ac:dyDescent="0.25">
      <c r="A7478" t="s">
        <v>52</v>
      </c>
      <c r="B7478" t="s">
        <v>38</v>
      </c>
      <c r="C7478" s="37">
        <v>437</v>
      </c>
      <c r="D7478" s="38">
        <v>2012</v>
      </c>
    </row>
    <row r="7479" spans="1:4" x14ac:dyDescent="0.25">
      <c r="A7479" t="s">
        <v>52</v>
      </c>
      <c r="B7479" t="s">
        <v>39</v>
      </c>
      <c r="C7479" s="37">
        <v>686</v>
      </c>
      <c r="D7479" s="38">
        <v>2012</v>
      </c>
    </row>
    <row r="7480" spans="1:4" x14ac:dyDescent="0.25">
      <c r="A7480" t="s">
        <v>52</v>
      </c>
      <c r="B7480" t="s">
        <v>40</v>
      </c>
      <c r="C7480" s="37">
        <v>2129</v>
      </c>
      <c r="D7480" s="38">
        <v>2012</v>
      </c>
    </row>
    <row r="7481" spans="1:4" x14ac:dyDescent="0.25">
      <c r="A7481" t="s">
        <v>52</v>
      </c>
      <c r="B7481" t="s">
        <v>41</v>
      </c>
      <c r="C7481" s="37">
        <v>842</v>
      </c>
      <c r="D7481" s="38">
        <v>2012</v>
      </c>
    </row>
    <row r="7482" spans="1:4" x14ac:dyDescent="0.25">
      <c r="A7482" t="s">
        <v>52</v>
      </c>
      <c r="B7482" t="s">
        <v>42</v>
      </c>
      <c r="C7482" s="37">
        <v>175</v>
      </c>
      <c r="D7482" s="38">
        <v>2012</v>
      </c>
    </row>
    <row r="7483" spans="1:4" x14ac:dyDescent="0.25">
      <c r="A7483" t="s">
        <v>52</v>
      </c>
      <c r="B7483" t="s">
        <v>43</v>
      </c>
      <c r="C7483" s="37">
        <v>1875</v>
      </c>
      <c r="D7483" s="38">
        <v>2012</v>
      </c>
    </row>
    <row r="7484" spans="1:4" x14ac:dyDescent="0.25">
      <c r="A7484" t="s">
        <v>52</v>
      </c>
      <c r="B7484" t="s">
        <v>44</v>
      </c>
      <c r="C7484" s="37">
        <v>1338</v>
      </c>
      <c r="D7484" s="38">
        <v>2012</v>
      </c>
    </row>
    <row r="7485" spans="1:4" x14ac:dyDescent="0.25">
      <c r="A7485" t="s">
        <v>52</v>
      </c>
      <c r="B7485" t="s">
        <v>45</v>
      </c>
      <c r="C7485" s="37">
        <v>4089</v>
      </c>
      <c r="D7485" s="38">
        <v>2012</v>
      </c>
    </row>
    <row r="7486" spans="1:4" x14ac:dyDescent="0.25">
      <c r="A7486" t="s">
        <v>52</v>
      </c>
      <c r="B7486" t="s">
        <v>46</v>
      </c>
      <c r="C7486" s="37">
        <v>944</v>
      </c>
      <c r="D7486" s="38">
        <v>2012</v>
      </c>
    </row>
    <row r="7487" spans="1:4" x14ac:dyDescent="0.25">
      <c r="A7487" t="s">
        <v>52</v>
      </c>
      <c r="B7487" t="s">
        <v>47</v>
      </c>
      <c r="C7487" s="37">
        <v>351</v>
      </c>
      <c r="D7487" s="38">
        <v>2012</v>
      </c>
    </row>
    <row r="7488" spans="1:4" x14ac:dyDescent="0.25">
      <c r="A7488" t="s">
        <v>52</v>
      </c>
      <c r="B7488" t="s">
        <v>48</v>
      </c>
      <c r="C7488" s="37">
        <v>60</v>
      </c>
      <c r="D7488" s="38">
        <v>2012</v>
      </c>
    </row>
    <row r="7489" spans="1:4" x14ac:dyDescent="0.25">
      <c r="A7489" t="s">
        <v>52</v>
      </c>
      <c r="B7489" t="s">
        <v>49</v>
      </c>
      <c r="C7489" s="37">
        <v>47</v>
      </c>
      <c r="D7489" s="38">
        <v>2012</v>
      </c>
    </row>
    <row r="7490" spans="1:4" x14ac:dyDescent="0.25">
      <c r="A7490" t="s">
        <v>52</v>
      </c>
      <c r="B7490" t="s">
        <v>50</v>
      </c>
      <c r="C7490" s="37">
        <v>863</v>
      </c>
      <c r="D7490" s="38">
        <v>2012</v>
      </c>
    </row>
    <row r="7491" spans="1:4" x14ac:dyDescent="0.25">
      <c r="A7491" t="s">
        <v>52</v>
      </c>
      <c r="B7491" t="s">
        <v>51</v>
      </c>
      <c r="C7491" s="37">
        <v>3605</v>
      </c>
      <c r="D7491" s="38">
        <v>2012</v>
      </c>
    </row>
    <row r="7492" spans="1:4" x14ac:dyDescent="0.25">
      <c r="A7492" t="s">
        <v>52</v>
      </c>
      <c r="B7492" t="s">
        <v>52</v>
      </c>
      <c r="C7492" s="37" t="s">
        <v>60</v>
      </c>
      <c r="D7492" s="38">
        <v>2012</v>
      </c>
    </row>
    <row r="7493" spans="1:4" x14ac:dyDescent="0.25">
      <c r="A7493" t="s">
        <v>52</v>
      </c>
      <c r="B7493" t="s">
        <v>53</v>
      </c>
      <c r="C7493" s="37">
        <v>39</v>
      </c>
      <c r="D7493" s="38">
        <v>2012</v>
      </c>
    </row>
    <row r="7494" spans="1:4" x14ac:dyDescent="0.25">
      <c r="A7494" t="s">
        <v>52</v>
      </c>
      <c r="B7494" t="s">
        <v>54</v>
      </c>
      <c r="C7494" s="37">
        <v>1369</v>
      </c>
      <c r="D7494" s="38">
        <v>2012</v>
      </c>
    </row>
    <row r="7495" spans="1:4" x14ac:dyDescent="0.25">
      <c r="A7495" t="s">
        <v>52</v>
      </c>
      <c r="B7495" t="s">
        <v>55</v>
      </c>
      <c r="C7495" s="37">
        <v>3529</v>
      </c>
      <c r="D7495" s="38">
        <v>2012</v>
      </c>
    </row>
    <row r="7496" spans="1:4" x14ac:dyDescent="0.25">
      <c r="A7496" t="s">
        <v>52</v>
      </c>
      <c r="B7496" t="s">
        <v>56</v>
      </c>
      <c r="C7496" s="37">
        <v>0</v>
      </c>
      <c r="D7496" s="38">
        <v>2012</v>
      </c>
    </row>
    <row r="7497" spans="1:4" x14ac:dyDescent="0.25">
      <c r="A7497" t="s">
        <v>52</v>
      </c>
      <c r="B7497" t="s">
        <v>57</v>
      </c>
      <c r="C7497" s="37">
        <v>1445</v>
      </c>
      <c r="D7497" s="38">
        <v>2012</v>
      </c>
    </row>
    <row r="7498" spans="1:4" x14ac:dyDescent="0.25">
      <c r="A7498" t="s">
        <v>52</v>
      </c>
      <c r="B7498" t="s">
        <v>58</v>
      </c>
      <c r="C7498" s="37">
        <v>2216</v>
      </c>
      <c r="D7498" s="38">
        <v>2012</v>
      </c>
    </row>
    <row r="7499" spans="1:4" x14ac:dyDescent="0.25">
      <c r="A7499" t="s">
        <v>53</v>
      </c>
      <c r="B7499" t="s">
        <v>8</v>
      </c>
      <c r="C7499" s="37">
        <v>16</v>
      </c>
      <c r="D7499" s="38">
        <v>2012</v>
      </c>
    </row>
    <row r="7500" spans="1:4" x14ac:dyDescent="0.25">
      <c r="A7500" t="s">
        <v>53</v>
      </c>
      <c r="B7500" t="s">
        <v>9</v>
      </c>
      <c r="C7500" s="37">
        <v>93</v>
      </c>
      <c r="D7500" s="38">
        <v>2012</v>
      </c>
    </row>
    <row r="7501" spans="1:4" x14ac:dyDescent="0.25">
      <c r="A7501" t="s">
        <v>53</v>
      </c>
      <c r="B7501" t="s">
        <v>10</v>
      </c>
      <c r="C7501" s="37">
        <v>127</v>
      </c>
      <c r="D7501" s="38">
        <v>2012</v>
      </c>
    </row>
    <row r="7502" spans="1:4" x14ac:dyDescent="0.25">
      <c r="A7502" t="s">
        <v>53</v>
      </c>
      <c r="B7502" t="s">
        <v>11</v>
      </c>
      <c r="C7502" s="37">
        <v>0</v>
      </c>
      <c r="D7502" s="38">
        <v>2012</v>
      </c>
    </row>
    <row r="7503" spans="1:4" x14ac:dyDescent="0.25">
      <c r="A7503" t="s">
        <v>53</v>
      </c>
      <c r="B7503" t="s">
        <v>12</v>
      </c>
      <c r="C7503" s="37">
        <v>1112</v>
      </c>
      <c r="D7503" s="38">
        <v>2012</v>
      </c>
    </row>
    <row r="7504" spans="1:4" x14ac:dyDescent="0.25">
      <c r="A7504" t="s">
        <v>53</v>
      </c>
      <c r="B7504" t="s">
        <v>13</v>
      </c>
      <c r="C7504" s="37">
        <v>382</v>
      </c>
      <c r="D7504" s="38">
        <v>2012</v>
      </c>
    </row>
    <row r="7505" spans="1:4" x14ac:dyDescent="0.25">
      <c r="A7505" t="s">
        <v>53</v>
      </c>
      <c r="B7505" t="s">
        <v>14</v>
      </c>
      <c r="C7505" s="37">
        <v>1626</v>
      </c>
      <c r="D7505" s="38">
        <v>2012</v>
      </c>
    </row>
    <row r="7506" spans="1:4" x14ac:dyDescent="0.25">
      <c r="A7506" t="s">
        <v>53</v>
      </c>
      <c r="B7506" t="s">
        <v>15</v>
      </c>
      <c r="C7506" s="37">
        <v>0</v>
      </c>
      <c r="D7506" s="38">
        <v>2012</v>
      </c>
    </row>
    <row r="7507" spans="1:4" x14ac:dyDescent="0.25">
      <c r="A7507" t="s">
        <v>53</v>
      </c>
      <c r="B7507" t="s">
        <v>16</v>
      </c>
      <c r="C7507" s="37">
        <v>116</v>
      </c>
      <c r="D7507" s="38">
        <v>2012</v>
      </c>
    </row>
    <row r="7508" spans="1:4" x14ac:dyDescent="0.25">
      <c r="A7508" t="s">
        <v>53</v>
      </c>
      <c r="B7508" t="s">
        <v>17</v>
      </c>
      <c r="C7508" s="37">
        <v>966</v>
      </c>
      <c r="D7508" s="38">
        <v>2012</v>
      </c>
    </row>
    <row r="7509" spans="1:4" x14ac:dyDescent="0.25">
      <c r="A7509" t="s">
        <v>53</v>
      </c>
      <c r="B7509" t="s">
        <v>18</v>
      </c>
      <c r="C7509" s="37">
        <v>56</v>
      </c>
      <c r="D7509" s="38">
        <v>2012</v>
      </c>
    </row>
    <row r="7510" spans="1:4" x14ac:dyDescent="0.25">
      <c r="A7510" t="s">
        <v>53</v>
      </c>
      <c r="B7510" t="s">
        <v>19</v>
      </c>
      <c r="C7510" s="37">
        <v>6</v>
      </c>
      <c r="D7510" s="38">
        <v>2012</v>
      </c>
    </row>
    <row r="7511" spans="1:4" x14ac:dyDescent="0.25">
      <c r="A7511" t="s">
        <v>53</v>
      </c>
      <c r="B7511" t="s">
        <v>20</v>
      </c>
      <c r="C7511" s="37">
        <v>0</v>
      </c>
      <c r="D7511" s="38">
        <v>2012</v>
      </c>
    </row>
    <row r="7512" spans="1:4" x14ac:dyDescent="0.25">
      <c r="A7512" t="s">
        <v>53</v>
      </c>
      <c r="B7512" t="s">
        <v>21</v>
      </c>
      <c r="C7512" s="37">
        <v>230</v>
      </c>
      <c r="D7512" s="38">
        <v>2012</v>
      </c>
    </row>
    <row r="7513" spans="1:4" x14ac:dyDescent="0.25">
      <c r="A7513" t="s">
        <v>53</v>
      </c>
      <c r="B7513" t="s">
        <v>22</v>
      </c>
      <c r="C7513" s="37">
        <v>68</v>
      </c>
      <c r="D7513" s="38">
        <v>2012</v>
      </c>
    </row>
    <row r="7514" spans="1:4" x14ac:dyDescent="0.25">
      <c r="A7514" t="s">
        <v>53</v>
      </c>
      <c r="B7514" t="s">
        <v>23</v>
      </c>
      <c r="C7514" s="37">
        <v>30</v>
      </c>
      <c r="D7514" s="38">
        <v>2012</v>
      </c>
    </row>
    <row r="7515" spans="1:4" x14ac:dyDescent="0.25">
      <c r="A7515" t="s">
        <v>53</v>
      </c>
      <c r="B7515" t="s">
        <v>24</v>
      </c>
      <c r="C7515" s="37">
        <v>0</v>
      </c>
      <c r="D7515" s="38">
        <v>2012</v>
      </c>
    </row>
    <row r="7516" spans="1:4" x14ac:dyDescent="0.25">
      <c r="A7516" t="s">
        <v>53</v>
      </c>
      <c r="B7516" t="s">
        <v>25</v>
      </c>
      <c r="C7516" s="37">
        <v>1243</v>
      </c>
      <c r="D7516" s="38">
        <v>2012</v>
      </c>
    </row>
    <row r="7517" spans="1:4" x14ac:dyDescent="0.25">
      <c r="A7517" t="s">
        <v>53</v>
      </c>
      <c r="B7517" t="s">
        <v>26</v>
      </c>
      <c r="C7517" s="37">
        <v>73</v>
      </c>
      <c r="D7517" s="38">
        <v>2012</v>
      </c>
    </row>
    <row r="7518" spans="1:4" x14ac:dyDescent="0.25">
      <c r="A7518" t="s">
        <v>53</v>
      </c>
      <c r="B7518" t="s">
        <v>27</v>
      </c>
      <c r="C7518" s="37">
        <v>883</v>
      </c>
      <c r="D7518" s="38">
        <v>2012</v>
      </c>
    </row>
    <row r="7519" spans="1:4" x14ac:dyDescent="0.25">
      <c r="A7519" t="s">
        <v>53</v>
      </c>
      <c r="B7519" t="s">
        <v>28</v>
      </c>
      <c r="C7519" s="37">
        <v>862</v>
      </c>
      <c r="D7519" s="38">
        <v>2012</v>
      </c>
    </row>
    <row r="7520" spans="1:4" x14ac:dyDescent="0.25">
      <c r="A7520" t="s">
        <v>53</v>
      </c>
      <c r="B7520" t="s">
        <v>29</v>
      </c>
      <c r="C7520" s="37">
        <v>3318</v>
      </c>
      <c r="D7520" s="38">
        <v>2012</v>
      </c>
    </row>
    <row r="7521" spans="1:4" x14ac:dyDescent="0.25">
      <c r="A7521" t="s">
        <v>53</v>
      </c>
      <c r="B7521" t="s">
        <v>30</v>
      </c>
      <c r="C7521" s="37">
        <v>284</v>
      </c>
      <c r="D7521" s="38">
        <v>2012</v>
      </c>
    </row>
    <row r="7522" spans="1:4" x14ac:dyDescent="0.25">
      <c r="A7522" t="s">
        <v>53</v>
      </c>
      <c r="B7522" t="s">
        <v>31</v>
      </c>
      <c r="C7522" s="37">
        <v>315</v>
      </c>
      <c r="D7522" s="38">
        <v>2012</v>
      </c>
    </row>
    <row r="7523" spans="1:4" x14ac:dyDescent="0.25">
      <c r="A7523" t="s">
        <v>53</v>
      </c>
      <c r="B7523" t="s">
        <v>32</v>
      </c>
      <c r="C7523" s="37">
        <v>0</v>
      </c>
      <c r="D7523" s="38">
        <v>2012</v>
      </c>
    </row>
    <row r="7524" spans="1:4" x14ac:dyDescent="0.25">
      <c r="A7524" t="s">
        <v>53</v>
      </c>
      <c r="B7524" t="s">
        <v>33</v>
      </c>
      <c r="C7524" s="37">
        <v>23</v>
      </c>
      <c r="D7524" s="38">
        <v>2012</v>
      </c>
    </row>
    <row r="7525" spans="1:4" x14ac:dyDescent="0.25">
      <c r="A7525" t="s">
        <v>53</v>
      </c>
      <c r="B7525" t="s">
        <v>34</v>
      </c>
      <c r="C7525" s="37">
        <v>147</v>
      </c>
      <c r="D7525" s="38">
        <v>2012</v>
      </c>
    </row>
    <row r="7526" spans="1:4" x14ac:dyDescent="0.25">
      <c r="A7526" t="s">
        <v>53</v>
      </c>
      <c r="B7526" t="s">
        <v>35</v>
      </c>
      <c r="C7526" s="37">
        <v>0</v>
      </c>
      <c r="D7526" s="38">
        <v>2012</v>
      </c>
    </row>
    <row r="7527" spans="1:4" x14ac:dyDescent="0.25">
      <c r="A7527" t="s">
        <v>53</v>
      </c>
      <c r="B7527" t="s">
        <v>36</v>
      </c>
      <c r="C7527" s="37">
        <v>17</v>
      </c>
      <c r="D7527" s="38">
        <v>2012</v>
      </c>
    </row>
    <row r="7528" spans="1:4" x14ac:dyDescent="0.25">
      <c r="A7528" t="s">
        <v>53</v>
      </c>
      <c r="B7528" t="s">
        <v>37</v>
      </c>
      <c r="C7528" s="37">
        <v>2893</v>
      </c>
      <c r="D7528" s="38">
        <v>2012</v>
      </c>
    </row>
    <row r="7529" spans="1:4" x14ac:dyDescent="0.25">
      <c r="A7529" t="s">
        <v>53</v>
      </c>
      <c r="B7529" t="s">
        <v>38</v>
      </c>
      <c r="C7529" s="37">
        <v>833</v>
      </c>
      <c r="D7529" s="38">
        <v>2012</v>
      </c>
    </row>
    <row r="7530" spans="1:4" x14ac:dyDescent="0.25">
      <c r="A7530" t="s">
        <v>53</v>
      </c>
      <c r="B7530" t="s">
        <v>39</v>
      </c>
      <c r="C7530" s="37">
        <v>74</v>
      </c>
      <c r="D7530" s="38">
        <v>2012</v>
      </c>
    </row>
    <row r="7531" spans="1:4" x14ac:dyDescent="0.25">
      <c r="A7531" t="s">
        <v>53</v>
      </c>
      <c r="B7531" t="s">
        <v>40</v>
      </c>
      <c r="C7531" s="37">
        <v>4780</v>
      </c>
      <c r="D7531" s="38">
        <v>2012</v>
      </c>
    </row>
    <row r="7532" spans="1:4" x14ac:dyDescent="0.25">
      <c r="A7532" t="s">
        <v>53</v>
      </c>
      <c r="B7532" t="s">
        <v>41</v>
      </c>
      <c r="C7532" s="37">
        <v>328</v>
      </c>
      <c r="D7532" s="38">
        <v>2012</v>
      </c>
    </row>
    <row r="7533" spans="1:4" x14ac:dyDescent="0.25">
      <c r="A7533" t="s">
        <v>53</v>
      </c>
      <c r="B7533" t="s">
        <v>42</v>
      </c>
      <c r="C7533" s="37">
        <v>0</v>
      </c>
      <c r="D7533" s="38">
        <v>2012</v>
      </c>
    </row>
    <row r="7534" spans="1:4" x14ac:dyDescent="0.25">
      <c r="A7534" t="s">
        <v>53</v>
      </c>
      <c r="B7534" t="s">
        <v>43</v>
      </c>
      <c r="C7534" s="37">
        <v>214</v>
      </c>
      <c r="D7534" s="38">
        <v>2012</v>
      </c>
    </row>
    <row r="7535" spans="1:4" x14ac:dyDescent="0.25">
      <c r="A7535" t="s">
        <v>53</v>
      </c>
      <c r="B7535" t="s">
        <v>44</v>
      </c>
      <c r="C7535" s="37">
        <v>11</v>
      </c>
      <c r="D7535" s="38">
        <v>2012</v>
      </c>
    </row>
    <row r="7536" spans="1:4" x14ac:dyDescent="0.25">
      <c r="A7536" t="s">
        <v>53</v>
      </c>
      <c r="B7536" t="s">
        <v>45</v>
      </c>
      <c r="C7536" s="37">
        <v>26</v>
      </c>
      <c r="D7536" s="38">
        <v>2012</v>
      </c>
    </row>
    <row r="7537" spans="1:4" x14ac:dyDescent="0.25">
      <c r="A7537" t="s">
        <v>53</v>
      </c>
      <c r="B7537" t="s">
        <v>46</v>
      </c>
      <c r="C7537" s="37">
        <v>935</v>
      </c>
      <c r="D7537" s="38">
        <v>2012</v>
      </c>
    </row>
    <row r="7538" spans="1:4" x14ac:dyDescent="0.25">
      <c r="A7538" t="s">
        <v>53</v>
      </c>
      <c r="B7538" t="s">
        <v>47</v>
      </c>
      <c r="C7538" s="37">
        <v>341</v>
      </c>
      <c r="D7538" s="38">
        <v>2012</v>
      </c>
    </row>
    <row r="7539" spans="1:4" x14ac:dyDescent="0.25">
      <c r="A7539" t="s">
        <v>53</v>
      </c>
      <c r="B7539" t="s">
        <v>48</v>
      </c>
      <c r="C7539" s="37">
        <v>124</v>
      </c>
      <c r="D7539" s="38">
        <v>2012</v>
      </c>
    </row>
    <row r="7540" spans="1:4" x14ac:dyDescent="0.25">
      <c r="A7540" t="s">
        <v>53</v>
      </c>
      <c r="B7540" t="s">
        <v>49</v>
      </c>
      <c r="C7540" s="37">
        <v>39</v>
      </c>
      <c r="D7540" s="38">
        <v>2012</v>
      </c>
    </row>
    <row r="7541" spans="1:4" x14ac:dyDescent="0.25">
      <c r="A7541" t="s">
        <v>53</v>
      </c>
      <c r="B7541" t="s">
        <v>50</v>
      </c>
      <c r="C7541" s="37">
        <v>193</v>
      </c>
      <c r="D7541" s="38">
        <v>2012</v>
      </c>
    </row>
    <row r="7542" spans="1:4" x14ac:dyDescent="0.25">
      <c r="A7542" t="s">
        <v>53</v>
      </c>
      <c r="B7542" t="s">
        <v>51</v>
      </c>
      <c r="C7542" s="37">
        <v>493</v>
      </c>
      <c r="D7542" s="38">
        <v>2012</v>
      </c>
    </row>
    <row r="7543" spans="1:4" x14ac:dyDescent="0.25">
      <c r="A7543" t="s">
        <v>53</v>
      </c>
      <c r="B7543" t="s">
        <v>52</v>
      </c>
      <c r="C7543" s="37">
        <v>81</v>
      </c>
      <c r="D7543" s="38">
        <v>2012</v>
      </c>
    </row>
    <row r="7544" spans="1:4" x14ac:dyDescent="0.25">
      <c r="A7544" t="s">
        <v>53</v>
      </c>
      <c r="B7544" t="s">
        <v>53</v>
      </c>
      <c r="C7544" s="37" t="s">
        <v>60</v>
      </c>
      <c r="D7544" s="38">
        <v>2012</v>
      </c>
    </row>
    <row r="7545" spans="1:4" x14ac:dyDescent="0.25">
      <c r="A7545" t="s">
        <v>53</v>
      </c>
      <c r="B7545" t="s">
        <v>54</v>
      </c>
      <c r="C7545" s="37">
        <v>728</v>
      </c>
      <c r="D7545" s="38">
        <v>2012</v>
      </c>
    </row>
    <row r="7546" spans="1:4" x14ac:dyDescent="0.25">
      <c r="A7546" t="s">
        <v>53</v>
      </c>
      <c r="B7546" t="s">
        <v>55</v>
      </c>
      <c r="C7546" s="37">
        <v>98</v>
      </c>
      <c r="D7546" s="38">
        <v>2012</v>
      </c>
    </row>
    <row r="7547" spans="1:4" x14ac:dyDescent="0.25">
      <c r="A7547" t="s">
        <v>53</v>
      </c>
      <c r="B7547" t="s">
        <v>56</v>
      </c>
      <c r="C7547" s="37">
        <v>0</v>
      </c>
      <c r="D7547" s="38">
        <v>2012</v>
      </c>
    </row>
    <row r="7548" spans="1:4" x14ac:dyDescent="0.25">
      <c r="A7548" t="s">
        <v>53</v>
      </c>
      <c r="B7548" t="s">
        <v>57</v>
      </c>
      <c r="C7548" s="37">
        <v>151</v>
      </c>
      <c r="D7548" s="38">
        <v>2012</v>
      </c>
    </row>
    <row r="7549" spans="1:4" x14ac:dyDescent="0.25">
      <c r="A7549" t="s">
        <v>53</v>
      </c>
      <c r="B7549" t="s">
        <v>58</v>
      </c>
      <c r="C7549" s="37">
        <v>96</v>
      </c>
      <c r="D7549" s="38">
        <v>2012</v>
      </c>
    </row>
    <row r="7550" spans="1:4" x14ac:dyDescent="0.25">
      <c r="A7550" t="s">
        <v>54</v>
      </c>
      <c r="B7550" t="s">
        <v>8</v>
      </c>
      <c r="C7550" s="37">
        <v>2515</v>
      </c>
      <c r="D7550" s="38">
        <v>2012</v>
      </c>
    </row>
    <row r="7551" spans="1:4" x14ac:dyDescent="0.25">
      <c r="A7551" t="s">
        <v>54</v>
      </c>
      <c r="B7551" t="s">
        <v>9</v>
      </c>
      <c r="C7551" s="37">
        <v>1906</v>
      </c>
      <c r="D7551" s="38">
        <v>2012</v>
      </c>
    </row>
    <row r="7552" spans="1:4" x14ac:dyDescent="0.25">
      <c r="A7552" t="s">
        <v>54</v>
      </c>
      <c r="B7552" t="s">
        <v>10</v>
      </c>
      <c r="C7552" s="37">
        <v>2420</v>
      </c>
      <c r="D7552" s="38">
        <v>2012</v>
      </c>
    </row>
    <row r="7553" spans="1:4" x14ac:dyDescent="0.25">
      <c r="A7553" t="s">
        <v>54</v>
      </c>
      <c r="B7553" t="s">
        <v>11</v>
      </c>
      <c r="C7553" s="37">
        <v>445</v>
      </c>
      <c r="D7553" s="38">
        <v>2012</v>
      </c>
    </row>
    <row r="7554" spans="1:4" x14ac:dyDescent="0.25">
      <c r="A7554" t="s">
        <v>54</v>
      </c>
      <c r="B7554" t="s">
        <v>12</v>
      </c>
      <c r="C7554" s="37">
        <v>14780</v>
      </c>
      <c r="D7554" s="38">
        <v>2012</v>
      </c>
    </row>
    <row r="7555" spans="1:4" x14ac:dyDescent="0.25">
      <c r="A7555" t="s">
        <v>54</v>
      </c>
      <c r="B7555" t="s">
        <v>13</v>
      </c>
      <c r="C7555" s="37">
        <v>5352</v>
      </c>
      <c r="D7555" s="38">
        <v>2012</v>
      </c>
    </row>
    <row r="7556" spans="1:4" x14ac:dyDescent="0.25">
      <c r="A7556" t="s">
        <v>54</v>
      </c>
      <c r="B7556" t="s">
        <v>14</v>
      </c>
      <c r="C7556" s="37">
        <v>2725</v>
      </c>
      <c r="D7556" s="38">
        <v>2012</v>
      </c>
    </row>
    <row r="7557" spans="1:4" x14ac:dyDescent="0.25">
      <c r="A7557" t="s">
        <v>54</v>
      </c>
      <c r="B7557" t="s">
        <v>15</v>
      </c>
      <c r="C7557" s="37">
        <v>2279</v>
      </c>
      <c r="D7557" s="38">
        <v>2012</v>
      </c>
    </row>
    <row r="7558" spans="1:4" x14ac:dyDescent="0.25">
      <c r="A7558" t="s">
        <v>54</v>
      </c>
      <c r="B7558" t="s">
        <v>16</v>
      </c>
      <c r="C7558" s="37">
        <v>10964</v>
      </c>
      <c r="D7558" s="38">
        <v>2012</v>
      </c>
    </row>
    <row r="7559" spans="1:4" x14ac:dyDescent="0.25">
      <c r="A7559" t="s">
        <v>54</v>
      </c>
      <c r="B7559" t="s">
        <v>17</v>
      </c>
      <c r="C7559" s="37">
        <v>19574</v>
      </c>
      <c r="D7559" s="38">
        <v>2012</v>
      </c>
    </row>
    <row r="7560" spans="1:4" x14ac:dyDescent="0.25">
      <c r="A7560" t="s">
        <v>54</v>
      </c>
      <c r="B7560" t="s">
        <v>18</v>
      </c>
      <c r="C7560" s="37">
        <v>9535</v>
      </c>
      <c r="D7560" s="38">
        <v>2012</v>
      </c>
    </row>
    <row r="7561" spans="1:4" x14ac:dyDescent="0.25">
      <c r="A7561" t="s">
        <v>54</v>
      </c>
      <c r="B7561" t="s">
        <v>19</v>
      </c>
      <c r="C7561" s="37">
        <v>3823</v>
      </c>
      <c r="D7561" s="38">
        <v>2012</v>
      </c>
    </row>
    <row r="7562" spans="1:4" x14ac:dyDescent="0.25">
      <c r="A7562" t="s">
        <v>54</v>
      </c>
      <c r="B7562" t="s">
        <v>20</v>
      </c>
      <c r="C7562" s="37">
        <v>652</v>
      </c>
      <c r="D7562" s="38">
        <v>2012</v>
      </c>
    </row>
    <row r="7563" spans="1:4" x14ac:dyDescent="0.25">
      <c r="A7563" t="s">
        <v>54</v>
      </c>
      <c r="B7563" t="s">
        <v>21</v>
      </c>
      <c r="C7563" s="37">
        <v>7089</v>
      </c>
      <c r="D7563" s="38">
        <v>2012</v>
      </c>
    </row>
    <row r="7564" spans="1:4" x14ac:dyDescent="0.25">
      <c r="A7564" t="s">
        <v>54</v>
      </c>
      <c r="B7564" t="s">
        <v>22</v>
      </c>
      <c r="C7564" s="37">
        <v>2663</v>
      </c>
      <c r="D7564" s="38">
        <v>2012</v>
      </c>
    </row>
    <row r="7565" spans="1:4" x14ac:dyDescent="0.25">
      <c r="A7565" t="s">
        <v>54</v>
      </c>
      <c r="B7565" t="s">
        <v>23</v>
      </c>
      <c r="C7565" s="37">
        <v>221</v>
      </c>
      <c r="D7565" s="38">
        <v>2012</v>
      </c>
    </row>
    <row r="7566" spans="1:4" x14ac:dyDescent="0.25">
      <c r="A7566" t="s">
        <v>54</v>
      </c>
      <c r="B7566" t="s">
        <v>24</v>
      </c>
      <c r="C7566" s="37">
        <v>1144</v>
      </c>
      <c r="D7566" s="38">
        <v>2012</v>
      </c>
    </row>
    <row r="7567" spans="1:4" x14ac:dyDescent="0.25">
      <c r="A7567" t="s">
        <v>54</v>
      </c>
      <c r="B7567" t="s">
        <v>25</v>
      </c>
      <c r="C7567" s="37">
        <v>3908</v>
      </c>
      <c r="D7567" s="38">
        <v>2012</v>
      </c>
    </row>
    <row r="7568" spans="1:4" x14ac:dyDescent="0.25">
      <c r="A7568" t="s">
        <v>54</v>
      </c>
      <c r="B7568" t="s">
        <v>26</v>
      </c>
      <c r="C7568" s="37">
        <v>1638</v>
      </c>
      <c r="D7568" s="38">
        <v>2012</v>
      </c>
    </row>
    <row r="7569" spans="1:4" x14ac:dyDescent="0.25">
      <c r="A7569" t="s">
        <v>54</v>
      </c>
      <c r="B7569" t="s">
        <v>27</v>
      </c>
      <c r="C7569" s="37">
        <v>1144</v>
      </c>
      <c r="D7569" s="38">
        <v>2012</v>
      </c>
    </row>
    <row r="7570" spans="1:4" x14ac:dyDescent="0.25">
      <c r="A7570" t="s">
        <v>54</v>
      </c>
      <c r="B7570" t="s">
        <v>28</v>
      </c>
      <c r="C7570" s="37">
        <v>23925</v>
      </c>
      <c r="D7570" s="38">
        <v>2012</v>
      </c>
    </row>
    <row r="7571" spans="1:4" x14ac:dyDescent="0.25">
      <c r="A7571" t="s">
        <v>54</v>
      </c>
      <c r="B7571" t="s">
        <v>29</v>
      </c>
      <c r="C7571" s="37">
        <v>3767</v>
      </c>
      <c r="D7571" s="38">
        <v>2012</v>
      </c>
    </row>
    <row r="7572" spans="1:4" x14ac:dyDescent="0.25">
      <c r="A7572" t="s">
        <v>54</v>
      </c>
      <c r="B7572" t="s">
        <v>30</v>
      </c>
      <c r="C7572" s="37">
        <v>2982</v>
      </c>
      <c r="D7572" s="38">
        <v>2012</v>
      </c>
    </row>
    <row r="7573" spans="1:4" x14ac:dyDescent="0.25">
      <c r="A7573" t="s">
        <v>54</v>
      </c>
      <c r="B7573" t="s">
        <v>31</v>
      </c>
      <c r="C7573" s="37">
        <v>2294</v>
      </c>
      <c r="D7573" s="38">
        <v>2012</v>
      </c>
    </row>
    <row r="7574" spans="1:4" x14ac:dyDescent="0.25">
      <c r="A7574" t="s">
        <v>54</v>
      </c>
      <c r="B7574" t="s">
        <v>32</v>
      </c>
      <c r="C7574" s="37">
        <v>1344</v>
      </c>
      <c r="D7574" s="38">
        <v>2012</v>
      </c>
    </row>
    <row r="7575" spans="1:4" x14ac:dyDescent="0.25">
      <c r="A7575" t="s">
        <v>54</v>
      </c>
      <c r="B7575" t="s">
        <v>33</v>
      </c>
      <c r="C7575" s="37">
        <v>1914</v>
      </c>
      <c r="D7575" s="38">
        <v>2012</v>
      </c>
    </row>
    <row r="7576" spans="1:4" x14ac:dyDescent="0.25">
      <c r="A7576" t="s">
        <v>54</v>
      </c>
      <c r="B7576" t="s">
        <v>34</v>
      </c>
      <c r="C7576" s="37">
        <v>658</v>
      </c>
      <c r="D7576" s="38">
        <v>2012</v>
      </c>
    </row>
    <row r="7577" spans="1:4" x14ac:dyDescent="0.25">
      <c r="A7577" t="s">
        <v>54</v>
      </c>
      <c r="B7577" t="s">
        <v>35</v>
      </c>
      <c r="C7577" s="37">
        <v>357</v>
      </c>
      <c r="D7577" s="38">
        <v>2012</v>
      </c>
    </row>
    <row r="7578" spans="1:4" x14ac:dyDescent="0.25">
      <c r="A7578" t="s">
        <v>54</v>
      </c>
      <c r="B7578" t="s">
        <v>36</v>
      </c>
      <c r="C7578" s="37">
        <v>973</v>
      </c>
      <c r="D7578" s="38">
        <v>2012</v>
      </c>
    </row>
    <row r="7579" spans="1:4" x14ac:dyDescent="0.25">
      <c r="A7579" t="s">
        <v>54</v>
      </c>
      <c r="B7579" t="s">
        <v>37</v>
      </c>
      <c r="C7579" s="37">
        <v>535</v>
      </c>
      <c r="D7579" s="38">
        <v>2012</v>
      </c>
    </row>
    <row r="7580" spans="1:4" x14ac:dyDescent="0.25">
      <c r="A7580" t="s">
        <v>54</v>
      </c>
      <c r="B7580" t="s">
        <v>38</v>
      </c>
      <c r="C7580" s="37">
        <v>9073</v>
      </c>
      <c r="D7580" s="38">
        <v>2012</v>
      </c>
    </row>
    <row r="7581" spans="1:4" x14ac:dyDescent="0.25">
      <c r="A7581" t="s">
        <v>54</v>
      </c>
      <c r="B7581" t="s">
        <v>39</v>
      </c>
      <c r="C7581" s="37">
        <v>947</v>
      </c>
      <c r="D7581" s="38">
        <v>2012</v>
      </c>
    </row>
    <row r="7582" spans="1:4" x14ac:dyDescent="0.25">
      <c r="A7582" t="s">
        <v>54</v>
      </c>
      <c r="B7582" t="s">
        <v>40</v>
      </c>
      <c r="C7582" s="37">
        <v>15893</v>
      </c>
      <c r="D7582" s="38">
        <v>2012</v>
      </c>
    </row>
    <row r="7583" spans="1:4" x14ac:dyDescent="0.25">
      <c r="A7583" t="s">
        <v>54</v>
      </c>
      <c r="B7583" t="s">
        <v>41</v>
      </c>
      <c r="C7583" s="37">
        <v>25575</v>
      </c>
      <c r="D7583" s="38">
        <v>2012</v>
      </c>
    </row>
    <row r="7584" spans="1:4" x14ac:dyDescent="0.25">
      <c r="A7584" t="s">
        <v>54</v>
      </c>
      <c r="B7584" t="s">
        <v>42</v>
      </c>
      <c r="C7584" s="37">
        <v>852</v>
      </c>
      <c r="D7584" s="38">
        <v>2012</v>
      </c>
    </row>
    <row r="7585" spans="1:4" x14ac:dyDescent="0.25">
      <c r="A7585" t="s">
        <v>54</v>
      </c>
      <c r="B7585" t="s">
        <v>43</v>
      </c>
      <c r="C7585" s="37">
        <v>5622</v>
      </c>
      <c r="D7585" s="38">
        <v>2012</v>
      </c>
    </row>
    <row r="7586" spans="1:4" x14ac:dyDescent="0.25">
      <c r="A7586" t="s">
        <v>54</v>
      </c>
      <c r="B7586" t="s">
        <v>44</v>
      </c>
      <c r="C7586" s="37">
        <v>2810</v>
      </c>
      <c r="D7586" s="38">
        <v>2012</v>
      </c>
    </row>
    <row r="7587" spans="1:4" x14ac:dyDescent="0.25">
      <c r="A7587" t="s">
        <v>54</v>
      </c>
      <c r="B7587" t="s">
        <v>45</v>
      </c>
      <c r="C7587" s="37">
        <v>1541</v>
      </c>
      <c r="D7587" s="38">
        <v>2012</v>
      </c>
    </row>
    <row r="7588" spans="1:4" x14ac:dyDescent="0.25">
      <c r="A7588" t="s">
        <v>54</v>
      </c>
      <c r="B7588" t="s">
        <v>46</v>
      </c>
      <c r="C7588" s="37">
        <v>14190</v>
      </c>
      <c r="D7588" s="38">
        <v>2012</v>
      </c>
    </row>
    <row r="7589" spans="1:4" x14ac:dyDescent="0.25">
      <c r="A7589" t="s">
        <v>54</v>
      </c>
      <c r="B7589" t="s">
        <v>47</v>
      </c>
      <c r="C7589" s="37">
        <v>1605</v>
      </c>
      <c r="D7589" s="38">
        <v>2012</v>
      </c>
    </row>
    <row r="7590" spans="1:4" x14ac:dyDescent="0.25">
      <c r="A7590" t="s">
        <v>54</v>
      </c>
      <c r="B7590" t="s">
        <v>48</v>
      </c>
      <c r="C7590" s="37">
        <v>7936</v>
      </c>
      <c r="D7590" s="38">
        <v>2012</v>
      </c>
    </row>
    <row r="7591" spans="1:4" x14ac:dyDescent="0.25">
      <c r="A7591" t="s">
        <v>54</v>
      </c>
      <c r="B7591" t="s">
        <v>49</v>
      </c>
      <c r="C7591" s="37">
        <v>35</v>
      </c>
      <c r="D7591" s="38">
        <v>2012</v>
      </c>
    </row>
    <row r="7592" spans="1:4" x14ac:dyDescent="0.25">
      <c r="A7592" t="s">
        <v>54</v>
      </c>
      <c r="B7592" t="s">
        <v>50</v>
      </c>
      <c r="C7592" s="37">
        <v>6189</v>
      </c>
      <c r="D7592" s="38">
        <v>2012</v>
      </c>
    </row>
    <row r="7593" spans="1:4" x14ac:dyDescent="0.25">
      <c r="A7593" t="s">
        <v>54</v>
      </c>
      <c r="B7593" t="s">
        <v>51</v>
      </c>
      <c r="C7593" s="37">
        <v>12944</v>
      </c>
      <c r="D7593" s="38">
        <v>2012</v>
      </c>
    </row>
    <row r="7594" spans="1:4" x14ac:dyDescent="0.25">
      <c r="A7594" t="s">
        <v>54</v>
      </c>
      <c r="B7594" t="s">
        <v>52</v>
      </c>
      <c r="C7594" s="37">
        <v>2092</v>
      </c>
      <c r="D7594" s="38">
        <v>2012</v>
      </c>
    </row>
    <row r="7595" spans="1:4" x14ac:dyDescent="0.25">
      <c r="A7595" t="s">
        <v>54</v>
      </c>
      <c r="B7595" t="s">
        <v>53</v>
      </c>
      <c r="C7595" s="37">
        <v>423</v>
      </c>
      <c r="D7595" s="38">
        <v>2012</v>
      </c>
    </row>
    <row r="7596" spans="1:4" x14ac:dyDescent="0.25">
      <c r="A7596" t="s">
        <v>54</v>
      </c>
      <c r="B7596" t="s">
        <v>54</v>
      </c>
      <c r="C7596" s="37" t="s">
        <v>60</v>
      </c>
      <c r="D7596" s="38">
        <v>2012</v>
      </c>
    </row>
    <row r="7597" spans="1:4" x14ac:dyDescent="0.25">
      <c r="A7597" t="s">
        <v>54</v>
      </c>
      <c r="B7597" t="s">
        <v>55</v>
      </c>
      <c r="C7597" s="37">
        <v>4160</v>
      </c>
      <c r="D7597" s="38">
        <v>2012</v>
      </c>
    </row>
    <row r="7598" spans="1:4" x14ac:dyDescent="0.25">
      <c r="A7598" t="s">
        <v>54</v>
      </c>
      <c r="B7598" t="s">
        <v>56</v>
      </c>
      <c r="C7598" s="37">
        <v>3839</v>
      </c>
      <c r="D7598" s="38">
        <v>2012</v>
      </c>
    </row>
    <row r="7599" spans="1:4" x14ac:dyDescent="0.25">
      <c r="A7599" t="s">
        <v>54</v>
      </c>
      <c r="B7599" t="s">
        <v>57</v>
      </c>
      <c r="C7599" s="37">
        <v>1258</v>
      </c>
      <c r="D7599" s="38">
        <v>2012</v>
      </c>
    </row>
    <row r="7600" spans="1:4" x14ac:dyDescent="0.25">
      <c r="A7600" t="s">
        <v>54</v>
      </c>
      <c r="B7600" t="s">
        <v>58</v>
      </c>
      <c r="C7600" s="37">
        <v>143</v>
      </c>
      <c r="D7600" s="38">
        <v>2012</v>
      </c>
    </row>
    <row r="7601" spans="1:4" x14ac:dyDescent="0.25">
      <c r="A7601" t="s">
        <v>55</v>
      </c>
      <c r="B7601" t="s">
        <v>8</v>
      </c>
      <c r="C7601" s="37">
        <v>1507</v>
      </c>
      <c r="D7601" s="38">
        <v>2012</v>
      </c>
    </row>
    <row r="7602" spans="1:4" x14ac:dyDescent="0.25">
      <c r="A7602" t="s">
        <v>55</v>
      </c>
      <c r="B7602" t="s">
        <v>9</v>
      </c>
      <c r="C7602" s="37">
        <v>4328</v>
      </c>
      <c r="D7602" s="38">
        <v>2012</v>
      </c>
    </row>
    <row r="7603" spans="1:4" x14ac:dyDescent="0.25">
      <c r="A7603" t="s">
        <v>55</v>
      </c>
      <c r="B7603" t="s">
        <v>10</v>
      </c>
      <c r="C7603" s="37">
        <v>8362</v>
      </c>
      <c r="D7603" s="38">
        <v>2012</v>
      </c>
    </row>
    <row r="7604" spans="1:4" x14ac:dyDescent="0.25">
      <c r="A7604" t="s">
        <v>55</v>
      </c>
      <c r="B7604" t="s">
        <v>11</v>
      </c>
      <c r="C7604" s="37">
        <v>1413</v>
      </c>
      <c r="D7604" s="38">
        <v>2012</v>
      </c>
    </row>
    <row r="7605" spans="1:4" x14ac:dyDescent="0.25">
      <c r="A7605" t="s">
        <v>55</v>
      </c>
      <c r="B7605" t="s">
        <v>12</v>
      </c>
      <c r="C7605" s="37">
        <v>45597</v>
      </c>
      <c r="D7605" s="38">
        <v>2012</v>
      </c>
    </row>
    <row r="7606" spans="1:4" x14ac:dyDescent="0.25">
      <c r="A7606" t="s">
        <v>55</v>
      </c>
      <c r="B7606" t="s">
        <v>13</v>
      </c>
      <c r="C7606" s="37">
        <v>5195</v>
      </c>
      <c r="D7606" s="38">
        <v>2012</v>
      </c>
    </row>
    <row r="7607" spans="1:4" x14ac:dyDescent="0.25">
      <c r="A7607" t="s">
        <v>55</v>
      </c>
      <c r="B7607" t="s">
        <v>14</v>
      </c>
      <c r="C7607" s="37">
        <v>2901</v>
      </c>
      <c r="D7607" s="38">
        <v>2012</v>
      </c>
    </row>
    <row r="7608" spans="1:4" x14ac:dyDescent="0.25">
      <c r="A7608" t="s">
        <v>55</v>
      </c>
      <c r="B7608" t="s">
        <v>15</v>
      </c>
      <c r="C7608" s="37">
        <v>100</v>
      </c>
      <c r="D7608" s="38">
        <v>2012</v>
      </c>
    </row>
    <row r="7609" spans="1:4" x14ac:dyDescent="0.25">
      <c r="A7609" t="s">
        <v>55</v>
      </c>
      <c r="B7609" t="s">
        <v>16</v>
      </c>
      <c r="C7609" s="37">
        <v>773</v>
      </c>
      <c r="D7609" s="38">
        <v>2012</v>
      </c>
    </row>
    <row r="7610" spans="1:4" x14ac:dyDescent="0.25">
      <c r="A7610" t="s">
        <v>55</v>
      </c>
      <c r="B7610" t="s">
        <v>17</v>
      </c>
      <c r="C7610" s="37">
        <v>9370</v>
      </c>
      <c r="D7610" s="38">
        <v>2012</v>
      </c>
    </row>
    <row r="7611" spans="1:4" x14ac:dyDescent="0.25">
      <c r="A7611" t="s">
        <v>55</v>
      </c>
      <c r="B7611" t="s">
        <v>18</v>
      </c>
      <c r="C7611" s="37">
        <v>6363</v>
      </c>
      <c r="D7611" s="38">
        <v>2012</v>
      </c>
    </row>
    <row r="7612" spans="1:4" x14ac:dyDescent="0.25">
      <c r="A7612" t="s">
        <v>55</v>
      </c>
      <c r="B7612" t="s">
        <v>19</v>
      </c>
      <c r="C7612" s="37">
        <v>5239</v>
      </c>
      <c r="D7612" s="38">
        <v>2012</v>
      </c>
    </row>
    <row r="7613" spans="1:4" x14ac:dyDescent="0.25">
      <c r="A7613" t="s">
        <v>55</v>
      </c>
      <c r="B7613" t="s">
        <v>20</v>
      </c>
      <c r="C7613" s="37">
        <v>10604</v>
      </c>
      <c r="D7613" s="38">
        <v>2012</v>
      </c>
    </row>
    <row r="7614" spans="1:4" x14ac:dyDescent="0.25">
      <c r="A7614" t="s">
        <v>55</v>
      </c>
      <c r="B7614" t="s">
        <v>21</v>
      </c>
      <c r="C7614" s="37">
        <v>4298</v>
      </c>
      <c r="D7614" s="38">
        <v>2012</v>
      </c>
    </row>
    <row r="7615" spans="1:4" x14ac:dyDescent="0.25">
      <c r="A7615" t="s">
        <v>55</v>
      </c>
      <c r="B7615" t="s">
        <v>22</v>
      </c>
      <c r="C7615" s="37">
        <v>1089</v>
      </c>
      <c r="D7615" s="38">
        <v>2012</v>
      </c>
    </row>
    <row r="7616" spans="1:4" x14ac:dyDescent="0.25">
      <c r="A7616" t="s">
        <v>55</v>
      </c>
      <c r="B7616" t="s">
        <v>23</v>
      </c>
      <c r="C7616" s="37">
        <v>1159</v>
      </c>
      <c r="D7616" s="38">
        <v>2012</v>
      </c>
    </row>
    <row r="7617" spans="1:4" x14ac:dyDescent="0.25">
      <c r="A7617" t="s">
        <v>55</v>
      </c>
      <c r="B7617" t="s">
        <v>24</v>
      </c>
      <c r="C7617" s="37">
        <v>2544</v>
      </c>
      <c r="D7617" s="38">
        <v>2012</v>
      </c>
    </row>
    <row r="7618" spans="1:4" x14ac:dyDescent="0.25">
      <c r="A7618" t="s">
        <v>55</v>
      </c>
      <c r="B7618" t="s">
        <v>25</v>
      </c>
      <c r="C7618" s="37">
        <v>1368</v>
      </c>
      <c r="D7618" s="38">
        <v>2012</v>
      </c>
    </row>
    <row r="7619" spans="1:4" x14ac:dyDescent="0.25">
      <c r="A7619" t="s">
        <v>55</v>
      </c>
      <c r="B7619" t="s">
        <v>26</v>
      </c>
      <c r="C7619" s="37">
        <v>1646</v>
      </c>
      <c r="D7619" s="38">
        <v>2012</v>
      </c>
    </row>
    <row r="7620" spans="1:4" x14ac:dyDescent="0.25">
      <c r="A7620" t="s">
        <v>55</v>
      </c>
      <c r="B7620" t="s">
        <v>27</v>
      </c>
      <c r="C7620" s="37">
        <v>532</v>
      </c>
      <c r="D7620" s="38">
        <v>2012</v>
      </c>
    </row>
    <row r="7621" spans="1:4" x14ac:dyDescent="0.25">
      <c r="A7621" t="s">
        <v>55</v>
      </c>
      <c r="B7621" t="s">
        <v>28</v>
      </c>
      <c r="C7621" s="37">
        <v>1191</v>
      </c>
      <c r="D7621" s="38">
        <v>2012</v>
      </c>
    </row>
    <row r="7622" spans="1:4" x14ac:dyDescent="0.25">
      <c r="A7622" t="s">
        <v>55</v>
      </c>
      <c r="B7622" t="s">
        <v>29</v>
      </c>
      <c r="C7622" s="37">
        <v>2911</v>
      </c>
      <c r="D7622" s="38">
        <v>2012</v>
      </c>
    </row>
    <row r="7623" spans="1:4" x14ac:dyDescent="0.25">
      <c r="A7623" t="s">
        <v>55</v>
      </c>
      <c r="B7623" t="s">
        <v>30</v>
      </c>
      <c r="C7623" s="37">
        <v>3470</v>
      </c>
      <c r="D7623" s="38">
        <v>2012</v>
      </c>
    </row>
    <row r="7624" spans="1:4" x14ac:dyDescent="0.25">
      <c r="A7624" t="s">
        <v>55</v>
      </c>
      <c r="B7624" t="s">
        <v>31</v>
      </c>
      <c r="C7624" s="37">
        <v>2703</v>
      </c>
      <c r="D7624" s="38">
        <v>2012</v>
      </c>
    </row>
    <row r="7625" spans="1:4" x14ac:dyDescent="0.25">
      <c r="A7625" t="s">
        <v>55</v>
      </c>
      <c r="B7625" t="s">
        <v>32</v>
      </c>
      <c r="C7625" s="37">
        <v>615</v>
      </c>
      <c r="D7625" s="38">
        <v>2012</v>
      </c>
    </row>
    <row r="7626" spans="1:4" x14ac:dyDescent="0.25">
      <c r="A7626" t="s">
        <v>55</v>
      </c>
      <c r="B7626" t="s">
        <v>33</v>
      </c>
      <c r="C7626" s="37">
        <v>2802</v>
      </c>
      <c r="D7626" s="38">
        <v>2012</v>
      </c>
    </row>
    <row r="7627" spans="1:4" x14ac:dyDescent="0.25">
      <c r="A7627" t="s">
        <v>55</v>
      </c>
      <c r="B7627" t="s">
        <v>34</v>
      </c>
      <c r="C7627" s="37">
        <v>2919</v>
      </c>
      <c r="D7627" s="38">
        <v>2012</v>
      </c>
    </row>
    <row r="7628" spans="1:4" x14ac:dyDescent="0.25">
      <c r="A7628" t="s">
        <v>55</v>
      </c>
      <c r="B7628" t="s">
        <v>35</v>
      </c>
      <c r="C7628" s="37">
        <v>682</v>
      </c>
      <c r="D7628" s="38">
        <v>2012</v>
      </c>
    </row>
    <row r="7629" spans="1:4" x14ac:dyDescent="0.25">
      <c r="A7629" t="s">
        <v>55</v>
      </c>
      <c r="B7629" t="s">
        <v>36</v>
      </c>
      <c r="C7629" s="37">
        <v>5671</v>
      </c>
      <c r="D7629" s="38">
        <v>2012</v>
      </c>
    </row>
    <row r="7630" spans="1:4" x14ac:dyDescent="0.25">
      <c r="A7630" t="s">
        <v>55</v>
      </c>
      <c r="B7630" t="s">
        <v>37</v>
      </c>
      <c r="C7630" s="37">
        <v>309</v>
      </c>
      <c r="D7630" s="38">
        <v>2012</v>
      </c>
    </row>
    <row r="7631" spans="1:4" x14ac:dyDescent="0.25">
      <c r="A7631" t="s">
        <v>55</v>
      </c>
      <c r="B7631" t="s">
        <v>38</v>
      </c>
      <c r="C7631" s="37">
        <v>2300</v>
      </c>
      <c r="D7631" s="38">
        <v>2012</v>
      </c>
    </row>
    <row r="7632" spans="1:4" x14ac:dyDescent="0.25">
      <c r="A7632" t="s">
        <v>55</v>
      </c>
      <c r="B7632" t="s">
        <v>39</v>
      </c>
      <c r="C7632" s="37">
        <v>872</v>
      </c>
      <c r="D7632" s="38">
        <v>2012</v>
      </c>
    </row>
    <row r="7633" spans="1:4" x14ac:dyDescent="0.25">
      <c r="A7633" t="s">
        <v>55</v>
      </c>
      <c r="B7633" t="s">
        <v>40</v>
      </c>
      <c r="C7633" s="37">
        <v>5562</v>
      </c>
      <c r="D7633" s="38">
        <v>2012</v>
      </c>
    </row>
    <row r="7634" spans="1:4" x14ac:dyDescent="0.25">
      <c r="A7634" t="s">
        <v>55</v>
      </c>
      <c r="B7634" t="s">
        <v>41</v>
      </c>
      <c r="C7634" s="37">
        <v>4088</v>
      </c>
      <c r="D7634" s="38">
        <v>2012</v>
      </c>
    </row>
    <row r="7635" spans="1:4" x14ac:dyDescent="0.25">
      <c r="A7635" t="s">
        <v>55</v>
      </c>
      <c r="B7635" t="s">
        <v>42</v>
      </c>
      <c r="C7635" s="37">
        <v>217</v>
      </c>
      <c r="D7635" s="38">
        <v>2012</v>
      </c>
    </row>
    <row r="7636" spans="1:4" x14ac:dyDescent="0.25">
      <c r="A7636" t="s">
        <v>55</v>
      </c>
      <c r="B7636" t="s">
        <v>43</v>
      </c>
      <c r="C7636" s="37">
        <v>3192</v>
      </c>
      <c r="D7636" s="38">
        <v>2012</v>
      </c>
    </row>
    <row r="7637" spans="1:4" x14ac:dyDescent="0.25">
      <c r="A7637" t="s">
        <v>55</v>
      </c>
      <c r="B7637" t="s">
        <v>44</v>
      </c>
      <c r="C7637" s="37">
        <v>1223</v>
      </c>
      <c r="D7637" s="38">
        <v>2012</v>
      </c>
    </row>
    <row r="7638" spans="1:4" x14ac:dyDescent="0.25">
      <c r="A7638" t="s">
        <v>55</v>
      </c>
      <c r="B7638" t="s">
        <v>45</v>
      </c>
      <c r="C7638" s="37">
        <v>25525</v>
      </c>
      <c r="D7638" s="38">
        <v>2012</v>
      </c>
    </row>
    <row r="7639" spans="1:4" x14ac:dyDescent="0.25">
      <c r="A7639" t="s">
        <v>55</v>
      </c>
      <c r="B7639" t="s">
        <v>46</v>
      </c>
      <c r="C7639" s="37">
        <v>3397</v>
      </c>
      <c r="D7639" s="38">
        <v>2012</v>
      </c>
    </row>
    <row r="7640" spans="1:4" x14ac:dyDescent="0.25">
      <c r="A7640" t="s">
        <v>55</v>
      </c>
      <c r="B7640" t="s">
        <v>47</v>
      </c>
      <c r="C7640" s="37">
        <v>97</v>
      </c>
      <c r="D7640" s="38">
        <v>2012</v>
      </c>
    </row>
    <row r="7641" spans="1:4" x14ac:dyDescent="0.25">
      <c r="A7641" t="s">
        <v>55</v>
      </c>
      <c r="B7641" t="s">
        <v>48</v>
      </c>
      <c r="C7641" s="37">
        <v>2727</v>
      </c>
      <c r="D7641" s="38">
        <v>2012</v>
      </c>
    </row>
    <row r="7642" spans="1:4" x14ac:dyDescent="0.25">
      <c r="A7642" t="s">
        <v>55</v>
      </c>
      <c r="B7642" t="s">
        <v>49</v>
      </c>
      <c r="C7642" s="37">
        <v>94</v>
      </c>
      <c r="D7642" s="38">
        <v>2012</v>
      </c>
    </row>
    <row r="7643" spans="1:4" x14ac:dyDescent="0.25">
      <c r="A7643" t="s">
        <v>55</v>
      </c>
      <c r="B7643" t="s">
        <v>50</v>
      </c>
      <c r="C7643" s="37">
        <v>3206</v>
      </c>
      <c r="D7643" s="38">
        <v>2012</v>
      </c>
    </row>
    <row r="7644" spans="1:4" x14ac:dyDescent="0.25">
      <c r="A7644" t="s">
        <v>55</v>
      </c>
      <c r="B7644" t="s">
        <v>51</v>
      </c>
      <c r="C7644" s="37">
        <v>14196</v>
      </c>
      <c r="D7644" s="38">
        <v>2012</v>
      </c>
    </row>
    <row r="7645" spans="1:4" x14ac:dyDescent="0.25">
      <c r="A7645" t="s">
        <v>55</v>
      </c>
      <c r="B7645" t="s">
        <v>52</v>
      </c>
      <c r="C7645" s="37">
        <v>5298</v>
      </c>
      <c r="D7645" s="38">
        <v>2012</v>
      </c>
    </row>
    <row r="7646" spans="1:4" x14ac:dyDescent="0.25">
      <c r="A7646" t="s">
        <v>55</v>
      </c>
      <c r="B7646" t="s">
        <v>53</v>
      </c>
      <c r="C7646" s="37">
        <v>223</v>
      </c>
      <c r="D7646" s="38">
        <v>2012</v>
      </c>
    </row>
    <row r="7647" spans="1:4" x14ac:dyDescent="0.25">
      <c r="A7647" t="s">
        <v>55</v>
      </c>
      <c r="B7647" t="s">
        <v>54</v>
      </c>
      <c r="C7647" s="37">
        <v>3839</v>
      </c>
      <c r="D7647" s="38">
        <v>2012</v>
      </c>
    </row>
    <row r="7648" spans="1:4" x14ac:dyDescent="0.25">
      <c r="A7648" t="s">
        <v>55</v>
      </c>
      <c r="B7648" t="s">
        <v>55</v>
      </c>
      <c r="C7648" s="37" t="s">
        <v>60</v>
      </c>
      <c r="D7648" s="38">
        <v>2012</v>
      </c>
    </row>
    <row r="7649" spans="1:4" x14ac:dyDescent="0.25">
      <c r="A7649" t="s">
        <v>55</v>
      </c>
      <c r="B7649" t="s">
        <v>56</v>
      </c>
      <c r="C7649" s="37">
        <v>215</v>
      </c>
      <c r="D7649" s="38">
        <v>2012</v>
      </c>
    </row>
    <row r="7650" spans="1:4" x14ac:dyDescent="0.25">
      <c r="A7650" t="s">
        <v>55</v>
      </c>
      <c r="B7650" t="s">
        <v>57</v>
      </c>
      <c r="C7650" s="37">
        <v>1168</v>
      </c>
      <c r="D7650" s="38">
        <v>2012</v>
      </c>
    </row>
    <row r="7651" spans="1:4" x14ac:dyDescent="0.25">
      <c r="A7651" t="s">
        <v>55</v>
      </c>
      <c r="B7651" t="s">
        <v>58</v>
      </c>
      <c r="C7651" s="37">
        <v>394</v>
      </c>
      <c r="D7651" s="38">
        <v>2012</v>
      </c>
    </row>
    <row r="7652" spans="1:4" x14ac:dyDescent="0.25">
      <c r="A7652" t="s">
        <v>56</v>
      </c>
      <c r="B7652" t="s">
        <v>8</v>
      </c>
      <c r="C7652" s="37">
        <v>477</v>
      </c>
      <c r="D7652" s="38">
        <v>2012</v>
      </c>
    </row>
    <row r="7653" spans="1:4" x14ac:dyDescent="0.25">
      <c r="A7653" t="s">
        <v>56</v>
      </c>
      <c r="B7653" t="s">
        <v>9</v>
      </c>
      <c r="C7653" s="37">
        <v>306</v>
      </c>
      <c r="D7653" s="38">
        <v>2012</v>
      </c>
    </row>
    <row r="7654" spans="1:4" x14ac:dyDescent="0.25">
      <c r="A7654" t="s">
        <v>56</v>
      </c>
      <c r="B7654" t="s">
        <v>10</v>
      </c>
      <c r="C7654" s="37">
        <v>79</v>
      </c>
      <c r="D7654" s="38">
        <v>2012</v>
      </c>
    </row>
    <row r="7655" spans="1:4" x14ac:dyDescent="0.25">
      <c r="A7655" t="s">
        <v>56</v>
      </c>
      <c r="B7655" t="s">
        <v>11</v>
      </c>
      <c r="C7655" s="37">
        <v>0</v>
      </c>
      <c r="D7655" s="38">
        <v>2012</v>
      </c>
    </row>
    <row r="7656" spans="1:4" x14ac:dyDescent="0.25">
      <c r="A7656" t="s">
        <v>56</v>
      </c>
      <c r="B7656" t="s">
        <v>12</v>
      </c>
      <c r="C7656" s="37">
        <v>1231</v>
      </c>
      <c r="D7656" s="38">
        <v>2012</v>
      </c>
    </row>
    <row r="7657" spans="1:4" x14ac:dyDescent="0.25">
      <c r="A7657" t="s">
        <v>56</v>
      </c>
      <c r="B7657" t="s">
        <v>13</v>
      </c>
      <c r="C7657" s="37">
        <v>104</v>
      </c>
      <c r="D7657" s="38">
        <v>2012</v>
      </c>
    </row>
    <row r="7658" spans="1:4" x14ac:dyDescent="0.25">
      <c r="A7658" t="s">
        <v>56</v>
      </c>
      <c r="B7658" t="s">
        <v>14</v>
      </c>
      <c r="C7658" s="37">
        <v>143</v>
      </c>
      <c r="D7658" s="38">
        <v>2012</v>
      </c>
    </row>
    <row r="7659" spans="1:4" x14ac:dyDescent="0.25">
      <c r="A7659" t="s">
        <v>56</v>
      </c>
      <c r="B7659" t="s">
        <v>15</v>
      </c>
      <c r="C7659" s="37">
        <v>674</v>
      </c>
      <c r="D7659" s="38">
        <v>2012</v>
      </c>
    </row>
    <row r="7660" spans="1:4" x14ac:dyDescent="0.25">
      <c r="A7660" t="s">
        <v>56</v>
      </c>
      <c r="B7660" t="s">
        <v>16</v>
      </c>
      <c r="C7660" s="37">
        <v>294</v>
      </c>
      <c r="D7660" s="38">
        <v>2012</v>
      </c>
    </row>
    <row r="7661" spans="1:4" x14ac:dyDescent="0.25">
      <c r="A7661" t="s">
        <v>56</v>
      </c>
      <c r="B7661" t="s">
        <v>17</v>
      </c>
      <c r="C7661" s="37">
        <v>1919</v>
      </c>
      <c r="D7661" s="38">
        <v>2012</v>
      </c>
    </row>
    <row r="7662" spans="1:4" x14ac:dyDescent="0.25">
      <c r="A7662" t="s">
        <v>56</v>
      </c>
      <c r="B7662" t="s">
        <v>18</v>
      </c>
      <c r="C7662" s="37">
        <v>1108</v>
      </c>
      <c r="D7662" s="38">
        <v>2012</v>
      </c>
    </row>
    <row r="7663" spans="1:4" x14ac:dyDescent="0.25">
      <c r="A7663" t="s">
        <v>56</v>
      </c>
      <c r="B7663" t="s">
        <v>19</v>
      </c>
      <c r="C7663" s="37">
        <v>166</v>
      </c>
      <c r="D7663" s="38">
        <v>2012</v>
      </c>
    </row>
    <row r="7664" spans="1:4" x14ac:dyDescent="0.25">
      <c r="A7664" t="s">
        <v>56</v>
      </c>
      <c r="B7664" t="s">
        <v>20</v>
      </c>
      <c r="C7664" s="37">
        <v>181</v>
      </c>
      <c r="D7664" s="38">
        <v>2012</v>
      </c>
    </row>
    <row r="7665" spans="1:4" x14ac:dyDescent="0.25">
      <c r="A7665" t="s">
        <v>56</v>
      </c>
      <c r="B7665" t="s">
        <v>21</v>
      </c>
      <c r="C7665" s="37">
        <v>220</v>
      </c>
      <c r="D7665" s="38">
        <v>2012</v>
      </c>
    </row>
    <row r="7666" spans="1:4" x14ac:dyDescent="0.25">
      <c r="A7666" t="s">
        <v>56</v>
      </c>
      <c r="B7666" t="s">
        <v>22</v>
      </c>
      <c r="C7666" s="37">
        <v>328</v>
      </c>
      <c r="D7666" s="38">
        <v>2012</v>
      </c>
    </row>
    <row r="7667" spans="1:4" x14ac:dyDescent="0.25">
      <c r="A7667" t="s">
        <v>56</v>
      </c>
      <c r="B7667" t="s">
        <v>23</v>
      </c>
      <c r="C7667" s="37">
        <v>68</v>
      </c>
      <c r="D7667" s="38">
        <v>2012</v>
      </c>
    </row>
    <row r="7668" spans="1:4" x14ac:dyDescent="0.25">
      <c r="A7668" t="s">
        <v>56</v>
      </c>
      <c r="B7668" t="s">
        <v>24</v>
      </c>
      <c r="C7668" s="37">
        <v>39</v>
      </c>
      <c r="D7668" s="38">
        <v>2012</v>
      </c>
    </row>
    <row r="7669" spans="1:4" x14ac:dyDescent="0.25">
      <c r="A7669" t="s">
        <v>56</v>
      </c>
      <c r="B7669" t="s">
        <v>25</v>
      </c>
      <c r="C7669" s="37">
        <v>2249</v>
      </c>
      <c r="D7669" s="38">
        <v>2012</v>
      </c>
    </row>
    <row r="7670" spans="1:4" x14ac:dyDescent="0.25">
      <c r="A7670" t="s">
        <v>56</v>
      </c>
      <c r="B7670" t="s">
        <v>26</v>
      </c>
      <c r="C7670" s="37">
        <v>90</v>
      </c>
      <c r="D7670" s="38">
        <v>2012</v>
      </c>
    </row>
    <row r="7671" spans="1:4" x14ac:dyDescent="0.25">
      <c r="A7671" t="s">
        <v>56</v>
      </c>
      <c r="B7671" t="s">
        <v>27</v>
      </c>
      <c r="C7671" s="37">
        <v>35</v>
      </c>
      <c r="D7671" s="38">
        <v>2012</v>
      </c>
    </row>
    <row r="7672" spans="1:4" x14ac:dyDescent="0.25">
      <c r="A7672" t="s">
        <v>56</v>
      </c>
      <c r="B7672" t="s">
        <v>28</v>
      </c>
      <c r="C7672" s="37">
        <v>5352</v>
      </c>
      <c r="D7672" s="38">
        <v>2012</v>
      </c>
    </row>
    <row r="7673" spans="1:4" x14ac:dyDescent="0.25">
      <c r="A7673" t="s">
        <v>56</v>
      </c>
      <c r="B7673" t="s">
        <v>29</v>
      </c>
      <c r="C7673" s="37">
        <v>164</v>
      </c>
      <c r="D7673" s="38">
        <v>2012</v>
      </c>
    </row>
    <row r="7674" spans="1:4" x14ac:dyDescent="0.25">
      <c r="A7674" t="s">
        <v>56</v>
      </c>
      <c r="B7674" t="s">
        <v>30</v>
      </c>
      <c r="C7674" s="37">
        <v>778</v>
      </c>
      <c r="D7674" s="38">
        <v>2012</v>
      </c>
    </row>
    <row r="7675" spans="1:4" x14ac:dyDescent="0.25">
      <c r="A7675" t="s">
        <v>56</v>
      </c>
      <c r="B7675" t="s">
        <v>31</v>
      </c>
      <c r="C7675" s="37">
        <v>20</v>
      </c>
      <c r="D7675" s="38">
        <v>2012</v>
      </c>
    </row>
    <row r="7676" spans="1:4" x14ac:dyDescent="0.25">
      <c r="A7676" t="s">
        <v>56</v>
      </c>
      <c r="B7676" t="s">
        <v>32</v>
      </c>
      <c r="C7676" s="37">
        <v>0</v>
      </c>
      <c r="D7676" s="38">
        <v>2012</v>
      </c>
    </row>
    <row r="7677" spans="1:4" x14ac:dyDescent="0.25">
      <c r="A7677" t="s">
        <v>56</v>
      </c>
      <c r="B7677" t="s">
        <v>33</v>
      </c>
      <c r="C7677" s="37">
        <v>59</v>
      </c>
      <c r="D7677" s="38">
        <v>2012</v>
      </c>
    </row>
    <row r="7678" spans="1:4" x14ac:dyDescent="0.25">
      <c r="A7678" t="s">
        <v>56</v>
      </c>
      <c r="B7678" t="s">
        <v>34</v>
      </c>
      <c r="C7678" s="37">
        <v>0</v>
      </c>
      <c r="D7678" s="38">
        <v>2012</v>
      </c>
    </row>
    <row r="7679" spans="1:4" x14ac:dyDescent="0.25">
      <c r="A7679" t="s">
        <v>56</v>
      </c>
      <c r="B7679" t="s">
        <v>35</v>
      </c>
      <c r="C7679" s="37">
        <v>0</v>
      </c>
      <c r="D7679" s="38">
        <v>2012</v>
      </c>
    </row>
    <row r="7680" spans="1:4" x14ac:dyDescent="0.25">
      <c r="A7680" t="s">
        <v>56</v>
      </c>
      <c r="B7680" t="s">
        <v>36</v>
      </c>
      <c r="C7680" s="37">
        <v>229</v>
      </c>
      <c r="D7680" s="38">
        <v>2012</v>
      </c>
    </row>
    <row r="7681" spans="1:4" x14ac:dyDescent="0.25">
      <c r="A7681" t="s">
        <v>56</v>
      </c>
      <c r="B7681" t="s">
        <v>37</v>
      </c>
      <c r="C7681" s="37">
        <v>129</v>
      </c>
      <c r="D7681" s="38">
        <v>2012</v>
      </c>
    </row>
    <row r="7682" spans="1:4" x14ac:dyDescent="0.25">
      <c r="A7682" t="s">
        <v>56</v>
      </c>
      <c r="B7682" t="s">
        <v>38</v>
      </c>
      <c r="C7682" s="37">
        <v>1213</v>
      </c>
      <c r="D7682" s="38">
        <v>2012</v>
      </c>
    </row>
    <row r="7683" spans="1:4" x14ac:dyDescent="0.25">
      <c r="A7683" t="s">
        <v>56</v>
      </c>
      <c r="B7683" t="s">
        <v>39</v>
      </c>
      <c r="C7683" s="37">
        <v>81</v>
      </c>
      <c r="D7683" s="38">
        <v>2012</v>
      </c>
    </row>
    <row r="7684" spans="1:4" x14ac:dyDescent="0.25">
      <c r="A7684" t="s">
        <v>56</v>
      </c>
      <c r="B7684" t="s">
        <v>40</v>
      </c>
      <c r="C7684" s="37">
        <v>1721</v>
      </c>
      <c r="D7684" s="38">
        <v>2012</v>
      </c>
    </row>
    <row r="7685" spans="1:4" x14ac:dyDescent="0.25">
      <c r="A7685" t="s">
        <v>56</v>
      </c>
      <c r="B7685" t="s">
        <v>41</v>
      </c>
      <c r="C7685" s="37">
        <v>4683</v>
      </c>
      <c r="D7685" s="38">
        <v>2012</v>
      </c>
    </row>
    <row r="7686" spans="1:4" x14ac:dyDescent="0.25">
      <c r="A7686" t="s">
        <v>56</v>
      </c>
      <c r="B7686" t="s">
        <v>42</v>
      </c>
      <c r="C7686" s="37">
        <v>175</v>
      </c>
      <c r="D7686" s="38">
        <v>2012</v>
      </c>
    </row>
    <row r="7687" spans="1:4" x14ac:dyDescent="0.25">
      <c r="A7687" t="s">
        <v>56</v>
      </c>
      <c r="B7687" t="s">
        <v>43</v>
      </c>
      <c r="C7687" s="37">
        <v>6757</v>
      </c>
      <c r="D7687" s="38">
        <v>2012</v>
      </c>
    </row>
    <row r="7688" spans="1:4" x14ac:dyDescent="0.25">
      <c r="A7688" t="s">
        <v>56</v>
      </c>
      <c r="B7688" t="s">
        <v>44</v>
      </c>
      <c r="C7688" s="37">
        <v>520</v>
      </c>
      <c r="D7688" s="38">
        <v>2012</v>
      </c>
    </row>
    <row r="7689" spans="1:4" x14ac:dyDescent="0.25">
      <c r="A7689" t="s">
        <v>56</v>
      </c>
      <c r="B7689" t="s">
        <v>45</v>
      </c>
      <c r="C7689" s="37">
        <v>118</v>
      </c>
      <c r="D7689" s="38">
        <v>2012</v>
      </c>
    </row>
    <row r="7690" spans="1:4" x14ac:dyDescent="0.25">
      <c r="A7690" t="s">
        <v>56</v>
      </c>
      <c r="B7690" t="s">
        <v>46</v>
      </c>
      <c r="C7690" s="37">
        <v>5208</v>
      </c>
      <c r="D7690" s="38">
        <v>2012</v>
      </c>
    </row>
    <row r="7691" spans="1:4" x14ac:dyDescent="0.25">
      <c r="A7691" t="s">
        <v>56</v>
      </c>
      <c r="B7691" t="s">
        <v>47</v>
      </c>
      <c r="C7691" s="37">
        <v>0</v>
      </c>
      <c r="D7691" s="38">
        <v>2012</v>
      </c>
    </row>
    <row r="7692" spans="1:4" x14ac:dyDescent="0.25">
      <c r="A7692" t="s">
        <v>56</v>
      </c>
      <c r="B7692" t="s">
        <v>48</v>
      </c>
      <c r="C7692" s="37">
        <v>1098</v>
      </c>
      <c r="D7692" s="38">
        <v>2012</v>
      </c>
    </row>
    <row r="7693" spans="1:4" x14ac:dyDescent="0.25">
      <c r="A7693" t="s">
        <v>56</v>
      </c>
      <c r="B7693" t="s">
        <v>49</v>
      </c>
      <c r="C7693" s="37">
        <v>36</v>
      </c>
      <c r="D7693" s="38">
        <v>2012</v>
      </c>
    </row>
    <row r="7694" spans="1:4" x14ac:dyDescent="0.25">
      <c r="A7694" t="s">
        <v>56</v>
      </c>
      <c r="B7694" t="s">
        <v>50</v>
      </c>
      <c r="C7694" s="37">
        <v>1061</v>
      </c>
      <c r="D7694" s="38">
        <v>2012</v>
      </c>
    </row>
    <row r="7695" spans="1:4" x14ac:dyDescent="0.25">
      <c r="A7695" t="s">
        <v>56</v>
      </c>
      <c r="B7695" t="s">
        <v>51</v>
      </c>
      <c r="C7695" s="37">
        <v>622</v>
      </c>
      <c r="D7695" s="38">
        <v>2012</v>
      </c>
    </row>
    <row r="7696" spans="1:4" x14ac:dyDescent="0.25">
      <c r="A7696" t="s">
        <v>56</v>
      </c>
      <c r="B7696" t="s">
        <v>52</v>
      </c>
      <c r="C7696" s="37">
        <v>0</v>
      </c>
      <c r="D7696" s="38">
        <v>2012</v>
      </c>
    </row>
    <row r="7697" spans="1:4" x14ac:dyDescent="0.25">
      <c r="A7697" t="s">
        <v>56</v>
      </c>
      <c r="B7697" t="s">
        <v>53</v>
      </c>
      <c r="C7697" s="37">
        <v>54</v>
      </c>
      <c r="D7697" s="38">
        <v>2012</v>
      </c>
    </row>
    <row r="7698" spans="1:4" x14ac:dyDescent="0.25">
      <c r="A7698" t="s">
        <v>56</v>
      </c>
      <c r="B7698" t="s">
        <v>54</v>
      </c>
      <c r="C7698" s="37">
        <v>6317</v>
      </c>
      <c r="D7698" s="38">
        <v>2012</v>
      </c>
    </row>
    <row r="7699" spans="1:4" x14ac:dyDescent="0.25">
      <c r="A7699" t="s">
        <v>56</v>
      </c>
      <c r="B7699" t="s">
        <v>55</v>
      </c>
      <c r="C7699" s="37">
        <v>297</v>
      </c>
      <c r="D7699" s="38">
        <v>2012</v>
      </c>
    </row>
    <row r="7700" spans="1:4" x14ac:dyDescent="0.25">
      <c r="A7700" t="s">
        <v>56</v>
      </c>
      <c r="B7700" t="s">
        <v>56</v>
      </c>
      <c r="C7700" s="37" t="s">
        <v>60</v>
      </c>
      <c r="D7700" s="38">
        <v>2012</v>
      </c>
    </row>
    <row r="7701" spans="1:4" x14ac:dyDescent="0.25">
      <c r="A7701" t="s">
        <v>56</v>
      </c>
      <c r="B7701" t="s">
        <v>57</v>
      </c>
      <c r="C7701" s="37">
        <v>470</v>
      </c>
      <c r="D7701" s="38">
        <v>2012</v>
      </c>
    </row>
    <row r="7702" spans="1:4" x14ac:dyDescent="0.25">
      <c r="A7702" t="s">
        <v>56</v>
      </c>
      <c r="B7702" t="s">
        <v>58</v>
      </c>
      <c r="C7702" s="37">
        <v>252</v>
      </c>
      <c r="D7702" s="38">
        <v>2012</v>
      </c>
    </row>
    <row r="7703" spans="1:4" x14ac:dyDescent="0.25">
      <c r="A7703" t="s">
        <v>57</v>
      </c>
      <c r="B7703" t="s">
        <v>8</v>
      </c>
      <c r="C7703" s="37">
        <v>323</v>
      </c>
      <c r="D7703" s="38">
        <v>2012</v>
      </c>
    </row>
    <row r="7704" spans="1:4" x14ac:dyDescent="0.25">
      <c r="A7704" t="s">
        <v>57</v>
      </c>
      <c r="B7704" t="s">
        <v>9</v>
      </c>
      <c r="C7704" s="37">
        <v>236</v>
      </c>
      <c r="D7704" s="38">
        <v>2012</v>
      </c>
    </row>
    <row r="7705" spans="1:4" x14ac:dyDescent="0.25">
      <c r="A7705" t="s">
        <v>57</v>
      </c>
      <c r="B7705" t="s">
        <v>10</v>
      </c>
      <c r="C7705" s="37">
        <v>3257</v>
      </c>
      <c r="D7705" s="38">
        <v>2012</v>
      </c>
    </row>
    <row r="7706" spans="1:4" x14ac:dyDescent="0.25">
      <c r="A7706" t="s">
        <v>57</v>
      </c>
      <c r="B7706" t="s">
        <v>11</v>
      </c>
      <c r="C7706" s="37">
        <v>253</v>
      </c>
      <c r="D7706" s="38">
        <v>2012</v>
      </c>
    </row>
    <row r="7707" spans="1:4" x14ac:dyDescent="0.25">
      <c r="A7707" t="s">
        <v>57</v>
      </c>
      <c r="B7707" t="s">
        <v>12</v>
      </c>
      <c r="C7707" s="37">
        <v>5347</v>
      </c>
      <c r="D7707" s="38">
        <v>2012</v>
      </c>
    </row>
    <row r="7708" spans="1:4" x14ac:dyDescent="0.25">
      <c r="A7708" t="s">
        <v>57</v>
      </c>
      <c r="B7708" t="s">
        <v>13</v>
      </c>
      <c r="C7708" s="37">
        <v>1600</v>
      </c>
      <c r="D7708" s="38">
        <v>2012</v>
      </c>
    </row>
    <row r="7709" spans="1:4" x14ac:dyDescent="0.25">
      <c r="A7709" t="s">
        <v>57</v>
      </c>
      <c r="B7709" t="s">
        <v>14</v>
      </c>
      <c r="C7709" s="37">
        <v>657</v>
      </c>
      <c r="D7709" s="38">
        <v>2012</v>
      </c>
    </row>
    <row r="7710" spans="1:4" x14ac:dyDescent="0.25">
      <c r="A7710" t="s">
        <v>57</v>
      </c>
      <c r="B7710" t="s">
        <v>15</v>
      </c>
      <c r="C7710" s="37">
        <v>296</v>
      </c>
      <c r="D7710" s="38">
        <v>2012</v>
      </c>
    </row>
    <row r="7711" spans="1:4" x14ac:dyDescent="0.25">
      <c r="A7711" t="s">
        <v>57</v>
      </c>
      <c r="B7711" t="s">
        <v>16</v>
      </c>
      <c r="C7711" s="37">
        <v>15</v>
      </c>
      <c r="D7711" s="38">
        <v>2012</v>
      </c>
    </row>
    <row r="7712" spans="1:4" x14ac:dyDescent="0.25">
      <c r="A7712" t="s">
        <v>57</v>
      </c>
      <c r="B7712" t="s">
        <v>17</v>
      </c>
      <c r="C7712" s="37">
        <v>4937</v>
      </c>
      <c r="D7712" s="38">
        <v>2012</v>
      </c>
    </row>
    <row r="7713" spans="1:4" x14ac:dyDescent="0.25">
      <c r="A7713" t="s">
        <v>57</v>
      </c>
      <c r="B7713" t="s">
        <v>18</v>
      </c>
      <c r="C7713" s="37">
        <v>970</v>
      </c>
      <c r="D7713" s="38">
        <v>2012</v>
      </c>
    </row>
    <row r="7714" spans="1:4" x14ac:dyDescent="0.25">
      <c r="A7714" t="s">
        <v>57</v>
      </c>
      <c r="B7714" t="s">
        <v>19</v>
      </c>
      <c r="C7714" s="37">
        <v>333</v>
      </c>
      <c r="D7714" s="38">
        <v>2012</v>
      </c>
    </row>
    <row r="7715" spans="1:4" x14ac:dyDescent="0.25">
      <c r="A7715" t="s">
        <v>57</v>
      </c>
      <c r="B7715" t="s">
        <v>20</v>
      </c>
      <c r="C7715" s="37">
        <v>360</v>
      </c>
      <c r="D7715" s="38">
        <v>2012</v>
      </c>
    </row>
    <row r="7716" spans="1:4" x14ac:dyDescent="0.25">
      <c r="A7716" t="s">
        <v>57</v>
      </c>
      <c r="B7716" t="s">
        <v>21</v>
      </c>
      <c r="C7716" s="37">
        <v>22285</v>
      </c>
      <c r="D7716" s="38">
        <v>2012</v>
      </c>
    </row>
    <row r="7717" spans="1:4" x14ac:dyDescent="0.25">
      <c r="A7717" t="s">
        <v>57</v>
      </c>
      <c r="B7717" t="s">
        <v>22</v>
      </c>
      <c r="C7717" s="37">
        <v>2480</v>
      </c>
      <c r="D7717" s="38">
        <v>2012</v>
      </c>
    </row>
    <row r="7718" spans="1:4" x14ac:dyDescent="0.25">
      <c r="A7718" t="s">
        <v>57</v>
      </c>
      <c r="B7718" t="s">
        <v>23</v>
      </c>
      <c r="C7718" s="37">
        <v>4161</v>
      </c>
      <c r="D7718" s="38">
        <v>2012</v>
      </c>
    </row>
    <row r="7719" spans="1:4" x14ac:dyDescent="0.25">
      <c r="A7719" t="s">
        <v>57</v>
      </c>
      <c r="B7719" t="s">
        <v>24</v>
      </c>
      <c r="C7719" s="37">
        <v>1160</v>
      </c>
      <c r="D7719" s="38">
        <v>2012</v>
      </c>
    </row>
    <row r="7720" spans="1:4" x14ac:dyDescent="0.25">
      <c r="A7720" t="s">
        <v>57</v>
      </c>
      <c r="B7720" t="s">
        <v>25</v>
      </c>
      <c r="C7720" s="37">
        <v>635</v>
      </c>
      <c r="D7720" s="38">
        <v>2012</v>
      </c>
    </row>
    <row r="7721" spans="1:4" x14ac:dyDescent="0.25">
      <c r="A7721" t="s">
        <v>57</v>
      </c>
      <c r="B7721" t="s">
        <v>26</v>
      </c>
      <c r="C7721" s="37">
        <v>598</v>
      </c>
      <c r="D7721" s="38">
        <v>2012</v>
      </c>
    </row>
    <row r="7722" spans="1:4" x14ac:dyDescent="0.25">
      <c r="A7722" t="s">
        <v>57</v>
      </c>
      <c r="B7722" t="s">
        <v>27</v>
      </c>
      <c r="C7722" s="37">
        <v>233</v>
      </c>
      <c r="D7722" s="38">
        <v>2012</v>
      </c>
    </row>
    <row r="7723" spans="1:4" x14ac:dyDescent="0.25">
      <c r="A7723" t="s">
        <v>57</v>
      </c>
      <c r="B7723" t="s">
        <v>28</v>
      </c>
      <c r="C7723" s="37">
        <v>1306</v>
      </c>
      <c r="D7723" s="38">
        <v>2012</v>
      </c>
    </row>
    <row r="7724" spans="1:4" x14ac:dyDescent="0.25">
      <c r="A7724" t="s">
        <v>57</v>
      </c>
      <c r="B7724" t="s">
        <v>29</v>
      </c>
      <c r="C7724" s="37">
        <v>489</v>
      </c>
      <c r="D7724" s="38">
        <v>2012</v>
      </c>
    </row>
    <row r="7725" spans="1:4" x14ac:dyDescent="0.25">
      <c r="A7725" t="s">
        <v>57</v>
      </c>
      <c r="B7725" t="s">
        <v>30</v>
      </c>
      <c r="C7725" s="37">
        <v>3917</v>
      </c>
      <c r="D7725" s="38">
        <v>2012</v>
      </c>
    </row>
    <row r="7726" spans="1:4" x14ac:dyDescent="0.25">
      <c r="A7726" t="s">
        <v>57</v>
      </c>
      <c r="B7726" t="s">
        <v>31</v>
      </c>
      <c r="C7726" s="37">
        <v>18965</v>
      </c>
      <c r="D7726" s="38">
        <v>2012</v>
      </c>
    </row>
    <row r="7727" spans="1:4" x14ac:dyDescent="0.25">
      <c r="A7727" t="s">
        <v>57</v>
      </c>
      <c r="B7727" t="s">
        <v>32</v>
      </c>
      <c r="C7727" s="37">
        <v>238</v>
      </c>
      <c r="D7727" s="38">
        <v>2012</v>
      </c>
    </row>
    <row r="7728" spans="1:4" x14ac:dyDescent="0.25">
      <c r="A7728" t="s">
        <v>57</v>
      </c>
      <c r="B7728" t="s">
        <v>33</v>
      </c>
      <c r="C7728" s="37">
        <v>1263</v>
      </c>
      <c r="D7728" s="38">
        <v>2012</v>
      </c>
    </row>
    <row r="7729" spans="1:4" x14ac:dyDescent="0.25">
      <c r="A7729" t="s">
        <v>57</v>
      </c>
      <c r="B7729" t="s">
        <v>34</v>
      </c>
      <c r="C7729" s="37">
        <v>784</v>
      </c>
      <c r="D7729" s="38">
        <v>2012</v>
      </c>
    </row>
    <row r="7730" spans="1:4" x14ac:dyDescent="0.25">
      <c r="A7730" t="s">
        <v>57</v>
      </c>
      <c r="B7730" t="s">
        <v>35</v>
      </c>
      <c r="C7730" s="37">
        <v>324</v>
      </c>
      <c r="D7730" s="38">
        <v>2012</v>
      </c>
    </row>
    <row r="7731" spans="1:4" x14ac:dyDescent="0.25">
      <c r="A7731" t="s">
        <v>57</v>
      </c>
      <c r="B7731" t="s">
        <v>36</v>
      </c>
      <c r="C7731" s="37">
        <v>1163</v>
      </c>
      <c r="D7731" s="38">
        <v>2012</v>
      </c>
    </row>
    <row r="7732" spans="1:4" x14ac:dyDescent="0.25">
      <c r="A7732" t="s">
        <v>57</v>
      </c>
      <c r="B7732" t="s">
        <v>37</v>
      </c>
      <c r="C7732" s="37">
        <v>3</v>
      </c>
      <c r="D7732" s="38">
        <v>2012</v>
      </c>
    </row>
    <row r="7733" spans="1:4" x14ac:dyDescent="0.25">
      <c r="A7733" t="s">
        <v>57</v>
      </c>
      <c r="B7733" t="s">
        <v>38</v>
      </c>
      <c r="C7733" s="37">
        <v>606</v>
      </c>
      <c r="D7733" s="38">
        <v>2012</v>
      </c>
    </row>
    <row r="7734" spans="1:4" x14ac:dyDescent="0.25">
      <c r="A7734" t="s">
        <v>57</v>
      </c>
      <c r="B7734" t="s">
        <v>39</v>
      </c>
      <c r="C7734" s="37">
        <v>526</v>
      </c>
      <c r="D7734" s="38">
        <v>2012</v>
      </c>
    </row>
    <row r="7735" spans="1:4" x14ac:dyDescent="0.25">
      <c r="A7735" t="s">
        <v>57</v>
      </c>
      <c r="B7735" t="s">
        <v>40</v>
      </c>
      <c r="C7735" s="37">
        <v>2033</v>
      </c>
      <c r="D7735" s="38">
        <v>2012</v>
      </c>
    </row>
    <row r="7736" spans="1:4" x14ac:dyDescent="0.25">
      <c r="A7736" t="s">
        <v>57</v>
      </c>
      <c r="B7736" t="s">
        <v>41</v>
      </c>
      <c r="C7736" s="37">
        <v>2939</v>
      </c>
      <c r="D7736" s="38">
        <v>2012</v>
      </c>
    </row>
    <row r="7737" spans="1:4" x14ac:dyDescent="0.25">
      <c r="A7737" t="s">
        <v>57</v>
      </c>
      <c r="B7737" t="s">
        <v>42</v>
      </c>
      <c r="C7737" s="37">
        <v>284</v>
      </c>
      <c r="D7737" s="38">
        <v>2012</v>
      </c>
    </row>
    <row r="7738" spans="1:4" x14ac:dyDescent="0.25">
      <c r="A7738" t="s">
        <v>57</v>
      </c>
      <c r="B7738" t="s">
        <v>43</v>
      </c>
      <c r="C7738" s="37">
        <v>2610</v>
      </c>
      <c r="D7738" s="38">
        <v>2012</v>
      </c>
    </row>
    <row r="7739" spans="1:4" x14ac:dyDescent="0.25">
      <c r="A7739" t="s">
        <v>57</v>
      </c>
      <c r="B7739" t="s">
        <v>44</v>
      </c>
      <c r="C7739" s="37">
        <v>289</v>
      </c>
      <c r="D7739" s="38">
        <v>2012</v>
      </c>
    </row>
    <row r="7740" spans="1:4" x14ac:dyDescent="0.25">
      <c r="A7740" t="s">
        <v>57</v>
      </c>
      <c r="B7740" t="s">
        <v>45</v>
      </c>
      <c r="C7740" s="37">
        <v>945</v>
      </c>
      <c r="D7740" s="38">
        <v>2012</v>
      </c>
    </row>
    <row r="7741" spans="1:4" x14ac:dyDescent="0.25">
      <c r="A7741" t="s">
        <v>57</v>
      </c>
      <c r="B7741" t="s">
        <v>46</v>
      </c>
      <c r="C7741" s="37">
        <v>1563</v>
      </c>
      <c r="D7741" s="38">
        <v>2012</v>
      </c>
    </row>
    <row r="7742" spans="1:4" x14ac:dyDescent="0.25">
      <c r="A7742" t="s">
        <v>57</v>
      </c>
      <c r="B7742" t="s">
        <v>47</v>
      </c>
      <c r="C7742" s="37">
        <v>144</v>
      </c>
      <c r="D7742" s="38">
        <v>2012</v>
      </c>
    </row>
    <row r="7743" spans="1:4" x14ac:dyDescent="0.25">
      <c r="A7743" t="s">
        <v>57</v>
      </c>
      <c r="B7743" t="s">
        <v>48</v>
      </c>
      <c r="C7743" s="37">
        <v>1053</v>
      </c>
      <c r="D7743" s="38">
        <v>2012</v>
      </c>
    </row>
    <row r="7744" spans="1:4" x14ac:dyDescent="0.25">
      <c r="A7744" t="s">
        <v>57</v>
      </c>
      <c r="B7744" t="s">
        <v>49</v>
      </c>
      <c r="C7744" s="37">
        <v>329</v>
      </c>
      <c r="D7744" s="38">
        <v>2012</v>
      </c>
    </row>
    <row r="7745" spans="1:4" x14ac:dyDescent="0.25">
      <c r="A7745" t="s">
        <v>57</v>
      </c>
      <c r="B7745" t="s">
        <v>50</v>
      </c>
      <c r="C7745" s="37">
        <v>1051</v>
      </c>
      <c r="D7745" s="38">
        <v>2012</v>
      </c>
    </row>
    <row r="7746" spans="1:4" x14ac:dyDescent="0.25">
      <c r="A7746" t="s">
        <v>57</v>
      </c>
      <c r="B7746" t="s">
        <v>51</v>
      </c>
      <c r="C7746" s="37">
        <v>2765</v>
      </c>
      <c r="D7746" s="38">
        <v>2012</v>
      </c>
    </row>
    <row r="7747" spans="1:4" x14ac:dyDescent="0.25">
      <c r="A7747" t="s">
        <v>57</v>
      </c>
      <c r="B7747" t="s">
        <v>52</v>
      </c>
      <c r="C7747" s="37">
        <v>900</v>
      </c>
      <c r="D7747" s="38">
        <v>2012</v>
      </c>
    </row>
    <row r="7748" spans="1:4" x14ac:dyDescent="0.25">
      <c r="A7748" t="s">
        <v>57</v>
      </c>
      <c r="B7748" t="s">
        <v>53</v>
      </c>
      <c r="C7748" s="37">
        <v>62</v>
      </c>
      <c r="D7748" s="38">
        <v>2012</v>
      </c>
    </row>
    <row r="7749" spans="1:4" x14ac:dyDescent="0.25">
      <c r="A7749" t="s">
        <v>57</v>
      </c>
      <c r="B7749" t="s">
        <v>54</v>
      </c>
      <c r="C7749" s="37">
        <v>1267</v>
      </c>
      <c r="D7749" s="38">
        <v>2012</v>
      </c>
    </row>
    <row r="7750" spans="1:4" x14ac:dyDescent="0.25">
      <c r="A7750" t="s">
        <v>57</v>
      </c>
      <c r="B7750" t="s">
        <v>55</v>
      </c>
      <c r="C7750" s="37">
        <v>1208</v>
      </c>
      <c r="D7750" s="38">
        <v>2012</v>
      </c>
    </row>
    <row r="7751" spans="1:4" x14ac:dyDescent="0.25">
      <c r="A7751" t="s">
        <v>57</v>
      </c>
      <c r="B7751" t="s">
        <v>56</v>
      </c>
      <c r="C7751" s="37">
        <v>0</v>
      </c>
      <c r="D7751" s="38">
        <v>2012</v>
      </c>
    </row>
    <row r="7752" spans="1:4" x14ac:dyDescent="0.25">
      <c r="A7752" t="s">
        <v>57</v>
      </c>
      <c r="B7752" t="s">
        <v>57</v>
      </c>
      <c r="C7752" s="37" t="s">
        <v>60</v>
      </c>
      <c r="D7752" s="38">
        <v>2012</v>
      </c>
    </row>
    <row r="7753" spans="1:4" x14ac:dyDescent="0.25">
      <c r="A7753" t="s">
        <v>57</v>
      </c>
      <c r="B7753" t="s">
        <v>58</v>
      </c>
      <c r="C7753" s="37">
        <v>30</v>
      </c>
      <c r="D7753" s="38">
        <v>2012</v>
      </c>
    </row>
    <row r="7754" spans="1:4" x14ac:dyDescent="0.25">
      <c r="A7754" t="s">
        <v>58</v>
      </c>
      <c r="B7754" t="s">
        <v>8</v>
      </c>
      <c r="C7754" s="37">
        <v>260</v>
      </c>
      <c r="D7754" s="38">
        <v>2012</v>
      </c>
    </row>
    <row r="7755" spans="1:4" x14ac:dyDescent="0.25">
      <c r="A7755" t="s">
        <v>58</v>
      </c>
      <c r="B7755" t="s">
        <v>9</v>
      </c>
      <c r="C7755" s="37">
        <v>590</v>
      </c>
      <c r="D7755" s="38">
        <v>2012</v>
      </c>
    </row>
    <row r="7756" spans="1:4" x14ac:dyDescent="0.25">
      <c r="A7756" t="s">
        <v>58</v>
      </c>
      <c r="B7756" t="s">
        <v>10</v>
      </c>
      <c r="C7756" s="37">
        <v>2014</v>
      </c>
      <c r="D7756" s="38">
        <v>2012</v>
      </c>
    </row>
    <row r="7757" spans="1:4" x14ac:dyDescent="0.25">
      <c r="A7757" t="s">
        <v>58</v>
      </c>
      <c r="B7757" t="s">
        <v>11</v>
      </c>
      <c r="C7757" s="37">
        <v>244</v>
      </c>
      <c r="D7757" s="38">
        <v>2012</v>
      </c>
    </row>
    <row r="7758" spans="1:4" x14ac:dyDescent="0.25">
      <c r="A7758" t="s">
        <v>58</v>
      </c>
      <c r="B7758" t="s">
        <v>12</v>
      </c>
      <c r="C7758" s="37">
        <v>2035</v>
      </c>
      <c r="D7758" s="38">
        <v>2012</v>
      </c>
    </row>
    <row r="7759" spans="1:4" x14ac:dyDescent="0.25">
      <c r="A7759" t="s">
        <v>58</v>
      </c>
      <c r="B7759" t="s">
        <v>13</v>
      </c>
      <c r="C7759" s="37">
        <v>5599</v>
      </c>
      <c r="D7759" s="38">
        <v>2012</v>
      </c>
    </row>
    <row r="7760" spans="1:4" x14ac:dyDescent="0.25">
      <c r="A7760" t="s">
        <v>58</v>
      </c>
      <c r="B7760" t="s">
        <v>14</v>
      </c>
      <c r="C7760" s="37">
        <v>0</v>
      </c>
      <c r="D7760" s="38">
        <v>2012</v>
      </c>
    </row>
    <row r="7761" spans="1:4" x14ac:dyDescent="0.25">
      <c r="A7761" t="s">
        <v>58</v>
      </c>
      <c r="B7761" t="s">
        <v>15</v>
      </c>
      <c r="C7761" s="37">
        <v>0</v>
      </c>
      <c r="D7761" s="38">
        <v>2012</v>
      </c>
    </row>
    <row r="7762" spans="1:4" x14ac:dyDescent="0.25">
      <c r="A7762" t="s">
        <v>58</v>
      </c>
      <c r="B7762" t="s">
        <v>16</v>
      </c>
      <c r="C7762" s="37">
        <v>0</v>
      </c>
      <c r="D7762" s="38">
        <v>2012</v>
      </c>
    </row>
    <row r="7763" spans="1:4" x14ac:dyDescent="0.25">
      <c r="A7763" t="s">
        <v>58</v>
      </c>
      <c r="B7763" t="s">
        <v>17</v>
      </c>
      <c r="C7763" s="37">
        <v>733</v>
      </c>
      <c r="D7763" s="38">
        <v>2012</v>
      </c>
    </row>
    <row r="7764" spans="1:4" x14ac:dyDescent="0.25">
      <c r="A7764" t="s">
        <v>58</v>
      </c>
      <c r="B7764" t="s">
        <v>18</v>
      </c>
      <c r="C7764" s="37">
        <v>166</v>
      </c>
      <c r="D7764" s="38">
        <v>2012</v>
      </c>
    </row>
    <row r="7765" spans="1:4" x14ac:dyDescent="0.25">
      <c r="A7765" t="s">
        <v>58</v>
      </c>
      <c r="B7765" t="s">
        <v>19</v>
      </c>
      <c r="C7765" s="37">
        <v>0</v>
      </c>
      <c r="D7765" s="38">
        <v>2012</v>
      </c>
    </row>
    <row r="7766" spans="1:4" x14ac:dyDescent="0.25">
      <c r="A7766" t="s">
        <v>58</v>
      </c>
      <c r="B7766" t="s">
        <v>20</v>
      </c>
      <c r="C7766" s="37">
        <v>745</v>
      </c>
      <c r="D7766" s="38">
        <v>2012</v>
      </c>
    </row>
    <row r="7767" spans="1:4" x14ac:dyDescent="0.25">
      <c r="A7767" t="s">
        <v>58</v>
      </c>
      <c r="B7767" t="s">
        <v>21</v>
      </c>
      <c r="C7767" s="37">
        <v>905</v>
      </c>
      <c r="D7767" s="38">
        <v>2012</v>
      </c>
    </row>
    <row r="7768" spans="1:4" x14ac:dyDescent="0.25">
      <c r="A7768" t="s">
        <v>58</v>
      </c>
      <c r="B7768" t="s">
        <v>22</v>
      </c>
      <c r="C7768" s="37">
        <v>179</v>
      </c>
      <c r="D7768" s="38">
        <v>2012</v>
      </c>
    </row>
    <row r="7769" spans="1:4" x14ac:dyDescent="0.25">
      <c r="A7769" t="s">
        <v>58</v>
      </c>
      <c r="B7769" t="s">
        <v>23</v>
      </c>
      <c r="C7769" s="37">
        <v>259</v>
      </c>
      <c r="D7769" s="38">
        <v>2012</v>
      </c>
    </row>
    <row r="7770" spans="1:4" x14ac:dyDescent="0.25">
      <c r="A7770" t="s">
        <v>58</v>
      </c>
      <c r="B7770" t="s">
        <v>24</v>
      </c>
      <c r="C7770" s="37">
        <v>539</v>
      </c>
      <c r="D7770" s="38">
        <v>2012</v>
      </c>
    </row>
    <row r="7771" spans="1:4" x14ac:dyDescent="0.25">
      <c r="A7771" t="s">
        <v>58</v>
      </c>
      <c r="B7771" t="s">
        <v>25</v>
      </c>
      <c r="C7771" s="37">
        <v>4</v>
      </c>
      <c r="D7771" s="38">
        <v>2012</v>
      </c>
    </row>
    <row r="7772" spans="1:4" x14ac:dyDescent="0.25">
      <c r="A7772" t="s">
        <v>58</v>
      </c>
      <c r="B7772" t="s">
        <v>26</v>
      </c>
      <c r="C7772" s="37">
        <v>88</v>
      </c>
      <c r="D7772" s="38">
        <v>2012</v>
      </c>
    </row>
    <row r="7773" spans="1:4" x14ac:dyDescent="0.25">
      <c r="A7773" t="s">
        <v>58</v>
      </c>
      <c r="B7773" t="s">
        <v>27</v>
      </c>
      <c r="C7773" s="37">
        <v>0</v>
      </c>
      <c r="D7773" s="38">
        <v>2012</v>
      </c>
    </row>
    <row r="7774" spans="1:4" x14ac:dyDescent="0.25">
      <c r="A7774" t="s">
        <v>58</v>
      </c>
      <c r="B7774" t="s">
        <v>28</v>
      </c>
      <c r="C7774" s="37">
        <v>294</v>
      </c>
      <c r="D7774" s="38">
        <v>2012</v>
      </c>
    </row>
    <row r="7775" spans="1:4" x14ac:dyDescent="0.25">
      <c r="A7775" t="s">
        <v>58</v>
      </c>
      <c r="B7775" t="s">
        <v>29</v>
      </c>
      <c r="C7775" s="37">
        <v>548</v>
      </c>
      <c r="D7775" s="38">
        <v>2012</v>
      </c>
    </row>
    <row r="7776" spans="1:4" x14ac:dyDescent="0.25">
      <c r="A7776" t="s">
        <v>58</v>
      </c>
      <c r="B7776" t="s">
        <v>30</v>
      </c>
      <c r="C7776" s="37">
        <v>965</v>
      </c>
      <c r="D7776" s="38">
        <v>2012</v>
      </c>
    </row>
    <row r="7777" spans="1:4" x14ac:dyDescent="0.25">
      <c r="A7777" t="s">
        <v>58</v>
      </c>
      <c r="B7777" t="s">
        <v>31</v>
      </c>
      <c r="C7777" s="37">
        <v>290</v>
      </c>
      <c r="D7777" s="38">
        <v>2012</v>
      </c>
    </row>
    <row r="7778" spans="1:4" x14ac:dyDescent="0.25">
      <c r="A7778" t="s">
        <v>58</v>
      </c>
      <c r="B7778" t="s">
        <v>32</v>
      </c>
      <c r="C7778" s="37">
        <v>136</v>
      </c>
      <c r="D7778" s="38">
        <v>2012</v>
      </c>
    </row>
    <row r="7779" spans="1:4" x14ac:dyDescent="0.25">
      <c r="A7779" t="s">
        <v>58</v>
      </c>
      <c r="B7779" t="s">
        <v>33</v>
      </c>
      <c r="C7779" s="37">
        <v>244</v>
      </c>
      <c r="D7779" s="38">
        <v>2012</v>
      </c>
    </row>
    <row r="7780" spans="1:4" x14ac:dyDescent="0.25">
      <c r="A7780" t="s">
        <v>58</v>
      </c>
      <c r="B7780" t="s">
        <v>34</v>
      </c>
      <c r="C7780" s="37">
        <v>1901</v>
      </c>
      <c r="D7780" s="38">
        <v>2012</v>
      </c>
    </row>
    <row r="7781" spans="1:4" x14ac:dyDescent="0.25">
      <c r="A7781" t="s">
        <v>58</v>
      </c>
      <c r="B7781" t="s">
        <v>35</v>
      </c>
      <c r="C7781" s="37">
        <v>1216</v>
      </c>
      <c r="D7781" s="38">
        <v>2012</v>
      </c>
    </row>
    <row r="7782" spans="1:4" x14ac:dyDescent="0.25">
      <c r="A7782" t="s">
        <v>58</v>
      </c>
      <c r="B7782" t="s">
        <v>36</v>
      </c>
      <c r="C7782" s="37">
        <v>355</v>
      </c>
      <c r="D7782" s="38">
        <v>2012</v>
      </c>
    </row>
    <row r="7783" spans="1:4" x14ac:dyDescent="0.25">
      <c r="A7783" t="s">
        <v>58</v>
      </c>
      <c r="B7783" t="s">
        <v>37</v>
      </c>
      <c r="C7783" s="37">
        <v>0</v>
      </c>
      <c r="D7783" s="38">
        <v>2012</v>
      </c>
    </row>
    <row r="7784" spans="1:4" x14ac:dyDescent="0.25">
      <c r="A7784" t="s">
        <v>58</v>
      </c>
      <c r="B7784" t="s">
        <v>38</v>
      </c>
      <c r="C7784" s="37">
        <v>121</v>
      </c>
      <c r="D7784" s="38">
        <v>2012</v>
      </c>
    </row>
    <row r="7785" spans="1:4" x14ac:dyDescent="0.25">
      <c r="A7785" t="s">
        <v>58</v>
      </c>
      <c r="B7785" t="s">
        <v>39</v>
      </c>
      <c r="C7785" s="37">
        <v>604</v>
      </c>
      <c r="D7785" s="38">
        <v>2012</v>
      </c>
    </row>
    <row r="7786" spans="1:4" x14ac:dyDescent="0.25">
      <c r="A7786" t="s">
        <v>58</v>
      </c>
      <c r="B7786" t="s">
        <v>40</v>
      </c>
      <c r="C7786" s="37">
        <v>231</v>
      </c>
      <c r="D7786" s="38">
        <v>2012</v>
      </c>
    </row>
    <row r="7787" spans="1:4" x14ac:dyDescent="0.25">
      <c r="A7787" t="s">
        <v>58</v>
      </c>
      <c r="B7787" t="s">
        <v>41</v>
      </c>
      <c r="C7787" s="37">
        <v>459</v>
      </c>
      <c r="D7787" s="38">
        <v>2012</v>
      </c>
    </row>
    <row r="7788" spans="1:4" x14ac:dyDescent="0.25">
      <c r="A7788" t="s">
        <v>58</v>
      </c>
      <c r="B7788" t="s">
        <v>42</v>
      </c>
      <c r="C7788" s="37">
        <v>338</v>
      </c>
      <c r="D7788" s="38">
        <v>2012</v>
      </c>
    </row>
    <row r="7789" spans="1:4" x14ac:dyDescent="0.25">
      <c r="A7789" t="s">
        <v>58</v>
      </c>
      <c r="B7789" t="s">
        <v>43</v>
      </c>
      <c r="C7789" s="37">
        <v>819</v>
      </c>
      <c r="D7789" s="38">
        <v>2012</v>
      </c>
    </row>
    <row r="7790" spans="1:4" x14ac:dyDescent="0.25">
      <c r="A7790" t="s">
        <v>58</v>
      </c>
      <c r="B7790" t="s">
        <v>44</v>
      </c>
      <c r="C7790" s="37">
        <v>964</v>
      </c>
      <c r="D7790" s="38">
        <v>2012</v>
      </c>
    </row>
    <row r="7791" spans="1:4" x14ac:dyDescent="0.25">
      <c r="A7791" t="s">
        <v>58</v>
      </c>
      <c r="B7791" t="s">
        <v>45</v>
      </c>
      <c r="C7791" s="37">
        <v>893</v>
      </c>
      <c r="D7791" s="38">
        <v>2012</v>
      </c>
    </row>
    <row r="7792" spans="1:4" x14ac:dyDescent="0.25">
      <c r="A7792" t="s">
        <v>58</v>
      </c>
      <c r="B7792" t="s">
        <v>46</v>
      </c>
      <c r="C7792" s="37">
        <v>230</v>
      </c>
      <c r="D7792" s="38">
        <v>2012</v>
      </c>
    </row>
    <row r="7793" spans="1:4" x14ac:dyDescent="0.25">
      <c r="A7793" t="s">
        <v>58</v>
      </c>
      <c r="B7793" t="s">
        <v>47</v>
      </c>
      <c r="C7793" s="37">
        <v>0</v>
      </c>
      <c r="D7793" s="38">
        <v>2012</v>
      </c>
    </row>
    <row r="7794" spans="1:4" x14ac:dyDescent="0.25">
      <c r="A7794" t="s">
        <v>58</v>
      </c>
      <c r="B7794" t="s">
        <v>48</v>
      </c>
      <c r="C7794" s="37">
        <v>122</v>
      </c>
      <c r="D7794" s="38">
        <v>2012</v>
      </c>
    </row>
    <row r="7795" spans="1:4" x14ac:dyDescent="0.25">
      <c r="A7795" t="s">
        <v>58</v>
      </c>
      <c r="B7795" t="s">
        <v>49</v>
      </c>
      <c r="C7795" s="37">
        <v>1175</v>
      </c>
      <c r="D7795" s="38">
        <v>2012</v>
      </c>
    </row>
    <row r="7796" spans="1:4" x14ac:dyDescent="0.25">
      <c r="A7796" t="s">
        <v>58</v>
      </c>
      <c r="B7796" t="s">
        <v>50</v>
      </c>
      <c r="C7796" s="37">
        <v>4</v>
      </c>
      <c r="D7796" s="38">
        <v>2012</v>
      </c>
    </row>
    <row r="7797" spans="1:4" x14ac:dyDescent="0.25">
      <c r="A7797" t="s">
        <v>58</v>
      </c>
      <c r="B7797" t="s">
        <v>51</v>
      </c>
      <c r="C7797" s="37">
        <v>1427</v>
      </c>
      <c r="D7797" s="38">
        <v>2012</v>
      </c>
    </row>
    <row r="7798" spans="1:4" x14ac:dyDescent="0.25">
      <c r="A7798" t="s">
        <v>58</v>
      </c>
      <c r="B7798" t="s">
        <v>52</v>
      </c>
      <c r="C7798" s="37">
        <v>1710</v>
      </c>
      <c r="D7798" s="38">
        <v>2012</v>
      </c>
    </row>
    <row r="7799" spans="1:4" x14ac:dyDescent="0.25">
      <c r="A7799" t="s">
        <v>58</v>
      </c>
      <c r="B7799" t="s">
        <v>53</v>
      </c>
      <c r="C7799" s="37">
        <v>0</v>
      </c>
      <c r="D7799" s="38">
        <v>2012</v>
      </c>
    </row>
    <row r="7800" spans="1:4" x14ac:dyDescent="0.25">
      <c r="A7800" t="s">
        <v>58</v>
      </c>
      <c r="B7800" t="s">
        <v>54</v>
      </c>
      <c r="C7800" s="37">
        <v>138</v>
      </c>
      <c r="D7800" s="38">
        <v>2012</v>
      </c>
    </row>
    <row r="7801" spans="1:4" x14ac:dyDescent="0.25">
      <c r="A7801" t="s">
        <v>58</v>
      </c>
      <c r="B7801" t="s">
        <v>55</v>
      </c>
      <c r="C7801" s="37">
        <v>1323</v>
      </c>
      <c r="D7801" s="38">
        <v>2012</v>
      </c>
    </row>
    <row r="7802" spans="1:4" x14ac:dyDescent="0.25">
      <c r="A7802" t="s">
        <v>58</v>
      </c>
      <c r="B7802" t="s">
        <v>56</v>
      </c>
      <c r="C7802" s="37">
        <v>0</v>
      </c>
      <c r="D7802" s="38">
        <v>2012</v>
      </c>
    </row>
    <row r="7803" spans="1:4" x14ac:dyDescent="0.25">
      <c r="A7803" t="s">
        <v>58</v>
      </c>
      <c r="B7803" t="s">
        <v>57</v>
      </c>
      <c r="C7803" s="37">
        <v>282</v>
      </c>
      <c r="D7803" s="38">
        <v>2012</v>
      </c>
    </row>
    <row r="7804" spans="1:4" x14ac:dyDescent="0.25">
      <c r="A7804" t="s">
        <v>58</v>
      </c>
      <c r="B7804" t="s">
        <v>58</v>
      </c>
      <c r="C7804" s="37" t="s">
        <v>60</v>
      </c>
      <c r="D7804" s="38">
        <v>2012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E230"/>
  <sheetViews>
    <sheetView showGridLines="0" zoomScaleNormal="100" workbookViewId="0"/>
  </sheetViews>
  <sheetFormatPr defaultRowHeight="15" x14ac:dyDescent="0.25"/>
  <cols>
    <col min="1" max="1" width="17.5703125" bestFit="1" customWidth="1"/>
    <col min="2" max="2" width="13.5703125" bestFit="1" customWidth="1"/>
    <col min="3" max="3" width="13.85546875" bestFit="1" customWidth="1"/>
    <col min="4" max="4" width="13" bestFit="1" customWidth="1"/>
    <col min="5" max="5" width="11.7109375" bestFit="1" customWidth="1"/>
    <col min="6" max="6" width="9.140625" customWidth="1"/>
    <col min="7" max="7" width="8.7109375" customWidth="1"/>
    <col min="8" max="8" width="10" bestFit="1" customWidth="1"/>
    <col min="9" max="9" width="8.7109375" customWidth="1"/>
    <col min="10" max="10" width="10" bestFit="1" customWidth="1"/>
    <col min="12" max="12" width="8.7109375" customWidth="1"/>
    <col min="13" max="14" width="8.28515625" customWidth="1"/>
    <col min="15" max="16" width="10" bestFit="1" customWidth="1"/>
    <col min="17" max="17" width="8.28515625" customWidth="1"/>
    <col min="18" max="18" width="7.85546875" customWidth="1"/>
    <col min="19" max="19" width="10" bestFit="1" customWidth="1"/>
    <col min="20" max="20" width="9.5703125" bestFit="1" customWidth="1"/>
    <col min="21" max="21" width="8.7109375" customWidth="1"/>
    <col min="22" max="22" width="8.28515625" customWidth="1"/>
    <col min="23" max="23" width="9.5703125" bestFit="1" customWidth="1"/>
    <col min="24" max="25" width="8.7109375" customWidth="1"/>
    <col min="26" max="26" width="9.5703125" bestFit="1" customWidth="1"/>
    <col min="28" max="28" width="9.5703125" bestFit="1" customWidth="1"/>
    <col min="30" max="30" width="8.7109375" customWidth="1"/>
    <col min="31" max="31" width="9.5703125" bestFit="1" customWidth="1"/>
    <col min="32" max="32" width="8.7109375" customWidth="1"/>
    <col min="33" max="33" width="8.28515625" customWidth="1"/>
    <col min="34" max="35" width="8.7109375" customWidth="1"/>
    <col min="36" max="36" width="9.5703125" bestFit="1" customWidth="1"/>
    <col min="37" max="37" width="8.28515625" customWidth="1"/>
    <col min="38" max="39" width="10" bestFit="1" customWidth="1"/>
    <col min="40" max="40" width="8.7109375" customWidth="1"/>
    <col min="41" max="42" width="9.5703125" bestFit="1" customWidth="1"/>
    <col min="44" max="44" width="9.5703125" bestFit="1" customWidth="1"/>
    <col min="45" max="45" width="8.7109375" customWidth="1"/>
    <col min="47" max="47" width="8.7109375" customWidth="1"/>
    <col min="48" max="49" width="9.5703125" bestFit="1" customWidth="1"/>
    <col min="50" max="50" width="8.28515625" customWidth="1"/>
    <col min="51" max="51" width="8.7109375" customWidth="1"/>
    <col min="52" max="52" width="10" bestFit="1" customWidth="1"/>
    <col min="53" max="53" width="9.5703125" bestFit="1" customWidth="1"/>
    <col min="54" max="56" width="8.7109375" customWidth="1"/>
    <col min="57" max="57" width="11.7109375" bestFit="1" customWidth="1"/>
  </cols>
  <sheetData>
    <row r="1" spans="1:57" x14ac:dyDescent="0.25">
      <c r="A1" s="39" t="s">
        <v>123</v>
      </c>
    </row>
    <row r="2" spans="1:57" x14ac:dyDescent="0.25">
      <c r="B2" s="102" t="s">
        <v>139</v>
      </c>
      <c r="C2" s="43"/>
    </row>
    <row r="3" spans="1:57" x14ac:dyDescent="0.25">
      <c r="B3" s="96">
        <v>2010</v>
      </c>
      <c r="C3" s="97">
        <v>1</v>
      </c>
    </row>
    <row r="4" spans="1:57" x14ac:dyDescent="0.25">
      <c r="B4" s="96">
        <v>2011</v>
      </c>
      <c r="C4" s="97">
        <v>2</v>
      </c>
      <c r="E4" s="37"/>
    </row>
    <row r="5" spans="1:57" x14ac:dyDescent="0.25">
      <c r="B5" s="98">
        <v>2012</v>
      </c>
      <c r="C5" s="99">
        <v>3</v>
      </c>
    </row>
    <row r="6" spans="1:57" x14ac:dyDescent="0.25">
      <c r="A6" s="103" t="s">
        <v>140</v>
      </c>
      <c r="B6" s="100">
        <f>Dashboard!B5</f>
        <v>2012</v>
      </c>
      <c r="C6" s="101">
        <f>INDEX($C$3:$C$5,MATCH(B6,$B$3:$B$5,0))</f>
        <v>3</v>
      </c>
    </row>
    <row r="7" spans="1:57" x14ac:dyDescent="0.25">
      <c r="B7" s="5"/>
      <c r="C7" s="38"/>
      <c r="D7" s="37"/>
      <c r="F7" s="68"/>
    </row>
    <row r="8" spans="1:57" x14ac:dyDescent="0.25">
      <c r="A8" s="5" t="s">
        <v>124</v>
      </c>
      <c r="B8" s="104">
        <f>B6</f>
        <v>2012</v>
      </c>
      <c r="F8" s="84" t="s">
        <v>63</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6"/>
    </row>
    <row r="9" spans="1:57" ht="51" x14ac:dyDescent="0.25">
      <c r="A9" s="54" t="s">
        <v>4</v>
      </c>
      <c r="B9" s="55" t="s">
        <v>5</v>
      </c>
      <c r="C9" s="55" t="s">
        <v>6</v>
      </c>
      <c r="D9" s="55" t="s">
        <v>7</v>
      </c>
      <c r="E9" s="56" t="s">
        <v>151</v>
      </c>
      <c r="F9" s="57" t="s">
        <v>8</v>
      </c>
      <c r="G9" s="57" t="s">
        <v>9</v>
      </c>
      <c r="H9" s="57" t="s">
        <v>10</v>
      </c>
      <c r="I9" s="57" t="s">
        <v>11</v>
      </c>
      <c r="J9" s="57" t="s">
        <v>12</v>
      </c>
      <c r="K9" s="57" t="s">
        <v>13</v>
      </c>
      <c r="L9" s="57" t="s">
        <v>14</v>
      </c>
      <c r="M9" s="57" t="s">
        <v>15</v>
      </c>
      <c r="N9" s="57" t="s">
        <v>16</v>
      </c>
      <c r="O9" s="57" t="s">
        <v>17</v>
      </c>
      <c r="P9" s="57" t="s">
        <v>18</v>
      </c>
      <c r="Q9" s="57" t="s">
        <v>19</v>
      </c>
      <c r="R9" s="57" t="s">
        <v>20</v>
      </c>
      <c r="S9" s="57" t="s">
        <v>21</v>
      </c>
      <c r="T9" s="57" t="s">
        <v>22</v>
      </c>
      <c r="U9" s="57" t="s">
        <v>23</v>
      </c>
      <c r="V9" s="57" t="s">
        <v>24</v>
      </c>
      <c r="W9" s="57" t="s">
        <v>25</v>
      </c>
      <c r="X9" s="57" t="s">
        <v>26</v>
      </c>
      <c r="Y9" s="57" t="s">
        <v>27</v>
      </c>
      <c r="Z9" s="57" t="s">
        <v>28</v>
      </c>
      <c r="AA9" s="57" t="s">
        <v>29</v>
      </c>
      <c r="AB9" s="57" t="s">
        <v>30</v>
      </c>
      <c r="AC9" s="57" t="s">
        <v>31</v>
      </c>
      <c r="AD9" s="57" t="s">
        <v>32</v>
      </c>
      <c r="AE9" s="57" t="s">
        <v>33</v>
      </c>
      <c r="AF9" s="57" t="s">
        <v>34</v>
      </c>
      <c r="AG9" s="57" t="s">
        <v>35</v>
      </c>
      <c r="AH9" s="57" t="s">
        <v>36</v>
      </c>
      <c r="AI9" s="57" t="s">
        <v>37</v>
      </c>
      <c r="AJ9" s="57" t="s">
        <v>38</v>
      </c>
      <c r="AK9" s="57" t="s">
        <v>39</v>
      </c>
      <c r="AL9" s="57" t="s">
        <v>40</v>
      </c>
      <c r="AM9" s="57" t="s">
        <v>41</v>
      </c>
      <c r="AN9" s="57" t="s">
        <v>42</v>
      </c>
      <c r="AO9" s="57" t="s">
        <v>43</v>
      </c>
      <c r="AP9" s="57" t="s">
        <v>44</v>
      </c>
      <c r="AQ9" s="57" t="s">
        <v>45</v>
      </c>
      <c r="AR9" s="57" t="s">
        <v>46</v>
      </c>
      <c r="AS9" s="57" t="s">
        <v>47</v>
      </c>
      <c r="AT9" s="57" t="s">
        <v>48</v>
      </c>
      <c r="AU9" s="57" t="s">
        <v>49</v>
      </c>
      <c r="AV9" s="57" t="s">
        <v>50</v>
      </c>
      <c r="AW9" s="57" t="s">
        <v>51</v>
      </c>
      <c r="AX9" s="57" t="s">
        <v>52</v>
      </c>
      <c r="AY9" s="57" t="s">
        <v>53</v>
      </c>
      <c r="AZ9" s="57" t="s">
        <v>54</v>
      </c>
      <c r="BA9" s="57" t="s">
        <v>55</v>
      </c>
      <c r="BB9" s="57" t="s">
        <v>56</v>
      </c>
      <c r="BC9" s="57" t="s">
        <v>57</v>
      </c>
      <c r="BD9" s="57" t="s">
        <v>58</v>
      </c>
      <c r="BE9" s="72" t="s">
        <v>115</v>
      </c>
    </row>
    <row r="10" spans="1:57" x14ac:dyDescent="0.25">
      <c r="A10" s="66" t="s">
        <v>62</v>
      </c>
      <c r="B10" s="37">
        <f>INDEX(INDEX(($B$66:$BD$117,$B$121:$BD$172,$B$177:$BD$228),,,$C$6),ROWS($B$10:B10),COLUMNS($B$10:B10))</f>
        <v>310212755</v>
      </c>
      <c r="C10" s="37">
        <f>INDEX(INDEX(($B$66:$BD$117,$B$121:$BD$172,$B$177:$BD$228),,,$C$6),ROWS($B$10:C10),COLUMNS($B$10:C10))</f>
        <v>263612596</v>
      </c>
      <c r="D10" s="37">
        <f>INDEX(INDEX(($B$66:$BD$117,$B$121:$BD$172,$B$177:$BD$228),,,$C$6),ROWS($B$10:D10),COLUMNS($B$10:D10))</f>
        <v>37696597</v>
      </c>
      <c r="E10" s="37">
        <f>INDEX(INDEX(($B$66:$BD$117,$B$121:$BD$172,$B$177:$BD$228),,,$C$6),ROWS($B$10:E10),COLUMNS($B$10:E10))</f>
        <v>7070345</v>
      </c>
      <c r="F10" s="37">
        <f>INDEX(INDEX(($B$66:$BD$117,$B$121:$BD$172,$B$177:$BD$228),,,$C$6),ROWS($B$10:F10),COLUMNS($B$10:F10))</f>
        <v>109210</v>
      </c>
      <c r="G10" s="37">
        <f>INDEX(INDEX(($B$66:$BD$117,$B$121:$BD$172,$B$177:$BD$228),,,$C$6),ROWS($B$10:G10),COLUMNS($B$10:G10))</f>
        <v>84068</v>
      </c>
      <c r="H10" s="37">
        <f>INDEX(INDEX(($B$66:$BD$117,$B$121:$BD$172,$B$177:$BD$228),,,$C$6),ROWS($B$10:H10),COLUMNS($B$10:H10))</f>
        <v>206842</v>
      </c>
      <c r="I10" s="37">
        <f>INDEX(INDEX(($B$66:$BD$117,$B$121:$BD$172,$B$177:$BD$228),,,$C$6),ROWS($B$10:I10),COLUMNS($B$10:I10))</f>
        <v>64967</v>
      </c>
      <c r="J10" s="37">
        <f>INDEX(INDEX(($B$66:$BD$117,$B$121:$BD$172,$B$177:$BD$228),,,$C$6),ROWS($B$10:J10),COLUMNS($B$10:J10))</f>
        <v>566986</v>
      </c>
      <c r="K10" s="37">
        <f>INDEX(INDEX(($B$66:$BD$117,$B$121:$BD$172,$B$177:$BD$228),,,$C$6),ROWS($B$10:K10),COLUMNS($B$10:K10))</f>
        <v>161530</v>
      </c>
      <c r="L10" s="37">
        <f>INDEX(INDEX(($B$66:$BD$117,$B$121:$BD$172,$B$177:$BD$228),,,$C$6),ROWS($B$10:L10),COLUMNS($B$10:L10))</f>
        <v>87023</v>
      </c>
      <c r="M10" s="37">
        <f>INDEX(INDEX(($B$66:$BD$117,$B$121:$BD$172,$B$177:$BD$228),,,$C$6),ROWS($B$10:M10),COLUMNS($B$10:M10))</f>
        <v>25149</v>
      </c>
      <c r="N10" s="37">
        <f>INDEX(INDEX(($B$66:$BD$117,$B$121:$BD$172,$B$177:$BD$228),,,$C$6),ROWS($B$10:N10),COLUMNS($B$10:N10))</f>
        <v>59513</v>
      </c>
      <c r="O10" s="37">
        <f>INDEX(INDEX(($B$66:$BD$117,$B$121:$BD$172,$B$177:$BD$228),,,$C$6),ROWS($B$10:O10),COLUMNS($B$10:O10))</f>
        <v>428325</v>
      </c>
      <c r="P10" s="37">
        <f>INDEX(INDEX(($B$66:$BD$117,$B$121:$BD$172,$B$177:$BD$228),,,$C$6),ROWS($B$10:P10),COLUMNS($B$10:P10))</f>
        <v>252262</v>
      </c>
      <c r="Q10" s="37">
        <f>INDEX(INDEX(($B$66:$BD$117,$B$121:$BD$172,$B$177:$BD$228),,,$C$6),ROWS($B$10:Q10),COLUMNS($B$10:Q10))</f>
        <v>61509</v>
      </c>
      <c r="R10" s="37">
        <f>INDEX(INDEX(($B$66:$BD$117,$B$121:$BD$172,$B$177:$BD$228),,,$C$6),ROWS($B$10:R10),COLUMNS($B$10:R10))</f>
        <v>55191</v>
      </c>
      <c r="S10" s="37">
        <f>INDEX(INDEX(($B$66:$BD$117,$B$121:$BD$172,$B$177:$BD$228),,,$C$6),ROWS($B$10:S10),COLUMNS($B$10:S10))</f>
        <v>277953</v>
      </c>
      <c r="T10" s="37">
        <f>INDEX(INDEX(($B$66:$BD$117,$B$121:$BD$172,$B$177:$BD$228),,,$C$6),ROWS($B$10:T10),COLUMNS($B$10:T10))</f>
        <v>144597</v>
      </c>
      <c r="U10" s="37">
        <f>INDEX(INDEX(($B$66:$BD$117,$B$121:$BD$172,$B$177:$BD$228),,,$C$6),ROWS($B$10:U10),COLUMNS($B$10:U10))</f>
        <v>73325</v>
      </c>
      <c r="V10" s="37">
        <f>INDEX(INDEX(($B$66:$BD$117,$B$121:$BD$172,$B$177:$BD$228),,,$C$6),ROWS($B$10:V10),COLUMNS($B$10:V10))</f>
        <v>93134</v>
      </c>
      <c r="W10" s="37">
        <f>INDEX(INDEX(($B$66:$BD$117,$B$121:$BD$172,$B$177:$BD$228),,,$C$6),ROWS($B$10:W10),COLUMNS($B$10:W10))</f>
        <v>103004</v>
      </c>
      <c r="X10" s="37">
        <f>INDEX(INDEX(($B$66:$BD$117,$B$121:$BD$172,$B$177:$BD$228),,,$C$6),ROWS($B$10:X10),COLUMNS($B$10:X10))</f>
        <v>95956</v>
      </c>
      <c r="Y10" s="37">
        <f>INDEX(INDEX(($B$66:$BD$117,$B$121:$BD$172,$B$177:$BD$228),,,$C$6),ROWS($B$10:Y10),COLUMNS($B$10:Y10))</f>
        <v>38574</v>
      </c>
      <c r="Z10" s="37">
        <f>INDEX(INDEX(($B$66:$BD$117,$B$121:$BD$172,$B$177:$BD$228),,,$C$6),ROWS($B$10:Z10),COLUMNS($B$10:Z10))</f>
        <v>157664</v>
      </c>
      <c r="AA10" s="37">
        <f>INDEX(INDEX(($B$66:$BD$117,$B$121:$BD$172,$B$177:$BD$228),,,$C$6),ROWS($B$10:AA10),COLUMNS($B$10:AA10))</f>
        <v>158156</v>
      </c>
      <c r="AB10" s="37">
        <f>INDEX(INDEX(($B$66:$BD$117,$B$121:$BD$172,$B$177:$BD$228),,,$C$6),ROWS($B$10:AB10),COLUMNS($B$10:AB10))</f>
        <v>175733</v>
      </c>
      <c r="AC10" s="37">
        <f>INDEX(INDEX(($B$66:$BD$117,$B$121:$BD$172,$B$177:$BD$228),,,$C$6),ROWS($B$10:AC10),COLUMNS($B$10:AC10))</f>
        <v>115946</v>
      </c>
      <c r="AD10" s="37">
        <f>INDEX(INDEX(($B$66:$BD$117,$B$121:$BD$172,$B$177:$BD$228),,,$C$6),ROWS($B$10:AD10),COLUMNS($B$10:AD10))</f>
        <v>66947</v>
      </c>
      <c r="AE10" s="37">
        <f>INDEX(INDEX(($B$66:$BD$117,$B$121:$BD$172,$B$177:$BD$228),,,$C$6),ROWS($B$10:AE10),COLUMNS($B$10:AE10))</f>
        <v>142754</v>
      </c>
      <c r="AF10" s="37">
        <f>INDEX(INDEX(($B$66:$BD$117,$B$121:$BD$172,$B$177:$BD$228),,,$C$6),ROWS($B$10:AF10),COLUMNS($B$10:AF10))</f>
        <v>33832</v>
      </c>
      <c r="AG10" s="37">
        <f>INDEX(INDEX(($B$66:$BD$117,$B$121:$BD$172,$B$177:$BD$228),,,$C$6),ROWS($B$10:AG10),COLUMNS($B$10:AG10))</f>
        <v>48816</v>
      </c>
      <c r="AH10" s="37">
        <f>INDEX(INDEX(($B$66:$BD$117,$B$121:$BD$172,$B$177:$BD$228),,,$C$6),ROWS($B$10:AH10),COLUMNS($B$10:AH10))</f>
        <v>98882</v>
      </c>
      <c r="AI10" s="37">
        <f>INDEX(INDEX(($B$66:$BD$117,$B$121:$BD$172,$B$177:$BD$228),,,$C$6),ROWS($B$10:AI10),COLUMNS($B$10:AI10))</f>
        <v>38696</v>
      </c>
      <c r="AJ10" s="37">
        <f>INDEX(INDEX(($B$66:$BD$117,$B$121:$BD$172,$B$177:$BD$228),,,$C$6),ROWS($B$10:AJ10),COLUMNS($B$10:AJ10))</f>
        <v>219202</v>
      </c>
      <c r="AK10" s="37">
        <f>INDEX(INDEX(($B$66:$BD$117,$B$121:$BD$172,$B$177:$BD$228),,,$C$6),ROWS($B$10:AK10),COLUMNS($B$10:AK10))</f>
        <v>63921</v>
      </c>
      <c r="AL10" s="37">
        <f>INDEX(INDEX(($B$66:$BD$117,$B$121:$BD$172,$B$177:$BD$228),,,$C$6),ROWS($B$10:AL10),COLUMNS($B$10:AL10))</f>
        <v>405864</v>
      </c>
      <c r="AM10" s="37">
        <f>INDEX(INDEX(($B$66:$BD$117,$B$121:$BD$172,$B$177:$BD$228),,,$C$6),ROWS($B$10:AM10),COLUMNS($B$10:AM10))</f>
        <v>238663</v>
      </c>
      <c r="AN10" s="37">
        <f>INDEX(INDEX(($B$66:$BD$117,$B$121:$BD$172,$B$177:$BD$228),,,$C$6),ROWS($B$10:AN10),COLUMNS($B$10:AN10))</f>
        <v>23959</v>
      </c>
      <c r="AO10" s="37">
        <f>INDEX(INDEX(($B$66:$BD$117,$B$121:$BD$172,$B$177:$BD$228),,,$C$6),ROWS($B$10:AO10),COLUMNS($B$10:AO10))</f>
        <v>199202</v>
      </c>
      <c r="AP10" s="37">
        <f>INDEX(INDEX(($B$66:$BD$117,$B$121:$BD$172,$B$177:$BD$228),,,$C$6),ROWS($B$10:AP10),COLUMNS($B$10:AP10))</f>
        <v>102572</v>
      </c>
      <c r="AQ10" s="37">
        <f>INDEX(INDEX(($B$66:$BD$117,$B$121:$BD$172,$B$177:$BD$228),,,$C$6),ROWS($B$10:AQ10),COLUMNS($B$10:AQ10))</f>
        <v>108182</v>
      </c>
      <c r="AR10" s="37">
        <f>INDEX(INDEX(($B$66:$BD$117,$B$121:$BD$172,$B$177:$BD$228),,,$C$6),ROWS($B$10:AR10),COLUMNS($B$10:AR10))</f>
        <v>237156</v>
      </c>
      <c r="AS10" s="37">
        <f>INDEX(INDEX(($B$66:$BD$117,$B$121:$BD$172,$B$177:$BD$228),,,$C$6),ROWS($B$10:AS10),COLUMNS($B$10:AS10))</f>
        <v>30498</v>
      </c>
      <c r="AT10" s="37">
        <f>INDEX(INDEX(($B$66:$BD$117,$B$121:$BD$172,$B$177:$BD$228),,,$C$6),ROWS($B$10:AT10),COLUMNS($B$10:AT10))</f>
        <v>127418</v>
      </c>
      <c r="AU10" s="37">
        <f>INDEX(INDEX(($B$66:$BD$117,$B$121:$BD$172,$B$177:$BD$228),,,$C$6),ROWS($B$10:AU10),COLUMNS($B$10:AU10))</f>
        <v>22534</v>
      </c>
      <c r="AV10" s="37">
        <f>INDEX(INDEX(($B$66:$BD$117,$B$121:$BD$172,$B$177:$BD$228),,,$C$6),ROWS($B$10:AV10),COLUMNS($B$10:AV10))</f>
        <v>163843</v>
      </c>
      <c r="AW10" s="37">
        <f>INDEX(INDEX(($B$66:$BD$117,$B$121:$BD$172,$B$177:$BD$228),,,$C$6),ROWS($B$10:AW10),COLUMNS($B$10:AW10))</f>
        <v>402187</v>
      </c>
      <c r="AX10" s="37">
        <f>INDEX(INDEX(($B$66:$BD$117,$B$121:$BD$172,$B$177:$BD$228),,,$C$6),ROWS($B$10:AX10),COLUMNS($B$10:AX10))</f>
        <v>82165</v>
      </c>
      <c r="AY10" s="37">
        <f>INDEX(INDEX(($B$66:$BD$117,$B$121:$BD$172,$B$177:$BD$228),,,$C$6),ROWS($B$10:AY10),COLUMNS($B$10:AY10))</f>
        <v>20056</v>
      </c>
      <c r="AZ10" s="37">
        <f>INDEX(INDEX(($B$66:$BD$117,$B$121:$BD$172,$B$177:$BD$228),,,$C$6),ROWS($B$10:AZ10),COLUMNS($B$10:AZ10))</f>
        <v>238540</v>
      </c>
      <c r="BA10" s="37">
        <f>INDEX(INDEX(($B$66:$BD$117,$B$121:$BD$172,$B$177:$BD$228),,,$C$6),ROWS($B$10:BA10),COLUMNS($B$10:BA10))</f>
        <v>180462</v>
      </c>
      <c r="BB10" s="37">
        <f>INDEX(INDEX(($B$66:$BD$117,$B$121:$BD$172,$B$177:$BD$228),,,$C$6),ROWS($B$10:BB10),COLUMNS($B$10:BB10))</f>
        <v>47425</v>
      </c>
      <c r="BC10" s="37">
        <f>INDEX(INDEX(($B$66:$BD$117,$B$121:$BD$172,$B$177:$BD$228),,,$C$6),ROWS($B$10:BC10),COLUMNS($B$10:BC10))</f>
        <v>97724</v>
      </c>
      <c r="BD10" s="69">
        <f>INDEX(INDEX(($B$66:$BD$117,$B$121:$BD$172,$B$177:$BD$228),,,$C$6),ROWS($B$10:BD10),COLUMNS($B$10:BD10))</f>
        <v>32228</v>
      </c>
      <c r="BE10" s="73">
        <f>SUM(F10:BD10)</f>
        <v>7070345</v>
      </c>
    </row>
    <row r="11" spans="1:57" x14ac:dyDescent="0.25">
      <c r="A11" s="67" t="s">
        <v>8</v>
      </c>
      <c r="B11" s="37">
        <f>INDEX(INDEX(($B$66:$BD$117,$B$121:$BD$172,$B$177:$BD$228),,,$C$6),ROWS($B$10:B11),COLUMNS($B$10:B11))</f>
        <v>4764428</v>
      </c>
      <c r="C11" s="37">
        <f>INDEX(INDEX(($B$66:$BD$117,$B$121:$BD$172,$B$177:$BD$228),,,$C$6),ROWS($B$10:C11),COLUMNS($B$10:C11))</f>
        <v>4054260</v>
      </c>
      <c r="D11" s="37">
        <f>INDEX(INDEX(($B$66:$BD$117,$B$121:$BD$172,$B$177:$BD$228),,,$C$6),ROWS($B$10:D11),COLUMNS($B$10:D11))</f>
        <v>590326</v>
      </c>
      <c r="E11" s="37">
        <f>INDEX(INDEX(($B$66:$BD$117,$B$121:$BD$172,$B$177:$BD$228),,,$C$6),ROWS($B$10:E11),COLUMNS($B$10:E11))</f>
        <v>104600</v>
      </c>
      <c r="F11" s="37" t="str">
        <f>INDEX(INDEX(($B$66:$BD$117,$B$121:$BD$172,$B$177:$BD$228),,,$C$6),ROWS($B$10:F11),COLUMNS($B$10:F11))</f>
        <v>N/A</v>
      </c>
      <c r="G11" s="37">
        <f>INDEX(INDEX(($B$66:$BD$117,$B$121:$BD$172,$B$177:$BD$228),,,$C$6),ROWS($B$10:G11),COLUMNS($B$10:G11))</f>
        <v>1004</v>
      </c>
      <c r="H11" s="37">
        <f>INDEX(INDEX(($B$66:$BD$117,$B$121:$BD$172,$B$177:$BD$228),,,$C$6),ROWS($B$10:H11),COLUMNS($B$10:H11))</f>
        <v>962</v>
      </c>
      <c r="I11" s="37">
        <f>INDEX(INDEX(($B$66:$BD$117,$B$121:$BD$172,$B$177:$BD$228),,,$C$6),ROWS($B$10:I11),COLUMNS($B$10:I11))</f>
        <v>660</v>
      </c>
      <c r="J11" s="37">
        <f>INDEX(INDEX(($B$66:$BD$117,$B$121:$BD$172,$B$177:$BD$228),,,$C$6),ROWS($B$10:J11),COLUMNS($B$10:J11))</f>
        <v>3077</v>
      </c>
      <c r="K11" s="37">
        <f>INDEX(INDEX(($B$66:$BD$117,$B$121:$BD$172,$B$177:$BD$228),,,$C$6),ROWS($B$10:K11),COLUMNS($B$10:K11))</f>
        <v>1386</v>
      </c>
      <c r="L11" s="37">
        <f>INDEX(INDEX(($B$66:$BD$117,$B$121:$BD$172,$B$177:$BD$228),,,$C$6),ROWS($B$10:L11),COLUMNS($B$10:L11))</f>
        <v>284</v>
      </c>
      <c r="M11" s="37">
        <f>INDEX(INDEX(($B$66:$BD$117,$B$121:$BD$172,$B$177:$BD$228),,,$C$6),ROWS($B$10:M11),COLUMNS($B$10:M11))</f>
        <v>42</v>
      </c>
      <c r="N11" s="37">
        <f>INDEX(INDEX(($B$66:$BD$117,$B$121:$BD$172,$B$177:$BD$228),,,$C$6),ROWS($B$10:N11),COLUMNS($B$10:N11))</f>
        <v>162</v>
      </c>
      <c r="O11" s="37">
        <f>INDEX(INDEX(($B$66:$BD$117,$B$121:$BD$172,$B$177:$BD$228),,,$C$6),ROWS($B$10:O11),COLUMNS($B$10:O11))</f>
        <v>11244</v>
      </c>
      <c r="P11" s="37">
        <f>INDEX(INDEX(($B$66:$BD$117,$B$121:$BD$172,$B$177:$BD$228),,,$C$6),ROWS($B$10:P11),COLUMNS($B$10:P11))</f>
        <v>19920</v>
      </c>
      <c r="Q11" s="37">
        <f>INDEX(INDEX(($B$66:$BD$117,$B$121:$BD$172,$B$177:$BD$228),,,$C$6),ROWS($B$10:Q11),COLUMNS($B$10:Q11))</f>
        <v>627</v>
      </c>
      <c r="R11" s="37">
        <f>INDEX(INDEX(($B$66:$BD$117,$B$121:$BD$172,$B$177:$BD$228),,,$C$6),ROWS($B$10:R11),COLUMNS($B$10:R11))</f>
        <v>493</v>
      </c>
      <c r="S11" s="37">
        <f>INDEX(INDEX(($B$66:$BD$117,$B$121:$BD$172,$B$177:$BD$228),,,$C$6),ROWS($B$10:S11),COLUMNS($B$10:S11))</f>
        <v>2722</v>
      </c>
      <c r="T11" s="37">
        <f>INDEX(INDEX(($B$66:$BD$117,$B$121:$BD$172,$B$177:$BD$228),,,$C$6),ROWS($B$10:T11),COLUMNS($B$10:T11))</f>
        <v>1347</v>
      </c>
      <c r="U11" s="37">
        <f>INDEX(INDEX(($B$66:$BD$117,$B$121:$BD$172,$B$177:$BD$228),,,$C$6),ROWS($B$10:U11),COLUMNS($B$10:U11))</f>
        <v>345</v>
      </c>
      <c r="V11" s="37">
        <f>INDEX(INDEX(($B$66:$BD$117,$B$121:$BD$172,$B$177:$BD$228),,,$C$6),ROWS($B$10:V11),COLUMNS($B$10:V11))</f>
        <v>865</v>
      </c>
      <c r="W11" s="37">
        <f>INDEX(INDEX(($B$66:$BD$117,$B$121:$BD$172,$B$177:$BD$228),,,$C$6),ROWS($B$10:W11),COLUMNS($B$10:W11))</f>
        <v>2495</v>
      </c>
      <c r="X11" s="37">
        <f>INDEX(INDEX(($B$66:$BD$117,$B$121:$BD$172,$B$177:$BD$228),,,$C$6),ROWS($B$10:X11),COLUMNS($B$10:X11))</f>
        <v>3104</v>
      </c>
      <c r="Y11" s="37">
        <f>INDEX(INDEX(($B$66:$BD$117,$B$121:$BD$172,$B$177:$BD$228),,,$C$6),ROWS($B$10:Y11),COLUMNS($B$10:Y11))</f>
        <v>67</v>
      </c>
      <c r="Z11" s="37">
        <f>INDEX(INDEX(($B$66:$BD$117,$B$121:$BD$172,$B$177:$BD$228),,,$C$6),ROWS($B$10:Z11),COLUMNS($B$10:Z11))</f>
        <v>1513</v>
      </c>
      <c r="AA11" s="37">
        <f>INDEX(INDEX(($B$66:$BD$117,$B$121:$BD$172,$B$177:$BD$228),,,$C$6),ROWS($B$10:AA11),COLUMNS($B$10:AA11))</f>
        <v>334</v>
      </c>
      <c r="AB11" s="37">
        <f>INDEX(INDEX(($B$66:$BD$117,$B$121:$BD$172,$B$177:$BD$228),,,$C$6),ROWS($B$10:AB11),COLUMNS($B$10:AB11))</f>
        <v>2298</v>
      </c>
      <c r="AC11" s="37">
        <f>INDEX(INDEX(($B$66:$BD$117,$B$121:$BD$172,$B$177:$BD$228),,,$C$6),ROWS($B$10:AC11),COLUMNS($B$10:AC11))</f>
        <v>752</v>
      </c>
      <c r="AD11" s="37">
        <f>INDEX(INDEX(($B$66:$BD$117,$B$121:$BD$172,$B$177:$BD$228),,,$C$6),ROWS($B$10:AD11),COLUMNS($B$10:AD11))</f>
        <v>4952</v>
      </c>
      <c r="AE11" s="37">
        <f>INDEX(INDEX(($B$66:$BD$117,$B$121:$BD$172,$B$177:$BD$228),,,$C$6),ROWS($B$10:AE11),COLUMNS($B$10:AE11))</f>
        <v>1555</v>
      </c>
      <c r="AF11" s="37">
        <f>INDEX(INDEX(($B$66:$BD$117,$B$121:$BD$172,$B$177:$BD$228),,,$C$6),ROWS($B$10:AF11),COLUMNS($B$10:AF11))</f>
        <v>101</v>
      </c>
      <c r="AG11" s="37">
        <f>INDEX(INDEX(($B$66:$BD$117,$B$121:$BD$172,$B$177:$BD$228),,,$C$6),ROWS($B$10:AG11),COLUMNS($B$10:AG11))</f>
        <v>151</v>
      </c>
      <c r="AH11" s="37">
        <f>INDEX(INDEX(($B$66:$BD$117,$B$121:$BD$172,$B$177:$BD$228),,,$C$6),ROWS($B$10:AH11),COLUMNS($B$10:AH11))</f>
        <v>1009</v>
      </c>
      <c r="AI11" s="37">
        <f>INDEX(INDEX(($B$66:$BD$117,$B$121:$BD$172,$B$177:$BD$228),,,$C$6),ROWS($B$10:AI11),COLUMNS($B$10:AI11))</f>
        <v>161</v>
      </c>
      <c r="AJ11" s="37">
        <f>INDEX(INDEX(($B$66:$BD$117,$B$121:$BD$172,$B$177:$BD$228),,,$C$6),ROWS($B$10:AJ11),COLUMNS($B$10:AJ11))</f>
        <v>1702</v>
      </c>
      <c r="AK11" s="37">
        <f>INDEX(INDEX(($B$66:$BD$117,$B$121:$BD$172,$B$177:$BD$228),,,$C$6),ROWS($B$10:AK11),COLUMNS($B$10:AK11))</f>
        <v>459</v>
      </c>
      <c r="AL11" s="37">
        <f>INDEX(INDEX(($B$66:$BD$117,$B$121:$BD$172,$B$177:$BD$228),,,$C$6),ROWS($B$10:AL11),COLUMNS($B$10:AL11))</f>
        <v>2709</v>
      </c>
      <c r="AM11" s="37">
        <f>INDEX(INDEX(($B$66:$BD$117,$B$121:$BD$172,$B$177:$BD$228),,,$C$6),ROWS($B$10:AM11),COLUMNS($B$10:AM11))</f>
        <v>5133</v>
      </c>
      <c r="AN11" s="37">
        <f>INDEX(INDEX(($B$66:$BD$117,$B$121:$BD$172,$B$177:$BD$228),,,$C$6),ROWS($B$10:AN11),COLUMNS($B$10:AN11))</f>
        <v>228</v>
      </c>
      <c r="AO11" s="37">
        <f>INDEX(INDEX(($B$66:$BD$117,$B$121:$BD$172,$B$177:$BD$228),,,$C$6),ROWS($B$10:AO11),COLUMNS($B$10:AO11))</f>
        <v>1411</v>
      </c>
      <c r="AP11" s="37">
        <f>INDEX(INDEX(($B$66:$BD$117,$B$121:$BD$172,$B$177:$BD$228),,,$C$6),ROWS($B$10:AP11),COLUMNS($B$10:AP11))</f>
        <v>194</v>
      </c>
      <c r="AQ11" s="37">
        <f>INDEX(INDEX(($B$66:$BD$117,$B$121:$BD$172,$B$177:$BD$228),,,$C$6),ROWS($B$10:AQ11),COLUMNS($B$10:AQ11))</f>
        <v>200</v>
      </c>
      <c r="AR11" s="37">
        <f>INDEX(INDEX(($B$66:$BD$117,$B$121:$BD$172,$B$177:$BD$228),,,$C$6),ROWS($B$10:AR11),COLUMNS($B$10:AR11))</f>
        <v>1837</v>
      </c>
      <c r="AS11" s="37">
        <f>INDEX(INDEX(($B$66:$BD$117,$B$121:$BD$172,$B$177:$BD$228),,,$C$6),ROWS($B$10:AS11),COLUMNS($B$10:AS11))</f>
        <v>0</v>
      </c>
      <c r="AT11" s="37">
        <f>INDEX(INDEX(($B$66:$BD$117,$B$121:$BD$172,$B$177:$BD$228),,,$C$6),ROWS($B$10:AT11),COLUMNS($B$10:AT11))</f>
        <v>2811</v>
      </c>
      <c r="AU11" s="37">
        <f>INDEX(INDEX(($B$66:$BD$117,$B$121:$BD$172,$B$177:$BD$228),,,$C$6),ROWS($B$10:AU11),COLUMNS($B$10:AU11))</f>
        <v>518</v>
      </c>
      <c r="AV11" s="37">
        <f>INDEX(INDEX(($B$66:$BD$117,$B$121:$BD$172,$B$177:$BD$228),,,$C$6),ROWS($B$10:AV11),COLUMNS($B$10:AV11))</f>
        <v>10539</v>
      </c>
      <c r="AW11" s="37">
        <f>INDEX(INDEX(($B$66:$BD$117,$B$121:$BD$172,$B$177:$BD$228),,,$C$6),ROWS($B$10:AW11),COLUMNS($B$10:AW11))</f>
        <v>7468</v>
      </c>
      <c r="AX11" s="37">
        <f>INDEX(INDEX(($B$66:$BD$117,$B$121:$BD$172,$B$177:$BD$228),,,$C$6),ROWS($B$10:AX11),COLUMNS($B$10:AX11))</f>
        <v>579</v>
      </c>
      <c r="AY11" s="37">
        <f>INDEX(INDEX(($B$66:$BD$117,$B$121:$BD$172,$B$177:$BD$228),,,$C$6),ROWS($B$10:AY11),COLUMNS($B$10:AY11))</f>
        <v>0</v>
      </c>
      <c r="AZ11" s="37">
        <f>INDEX(INDEX(($B$66:$BD$117,$B$121:$BD$172,$B$177:$BD$228),,,$C$6),ROWS($B$10:AZ11),COLUMNS($B$10:AZ11))</f>
        <v>3170</v>
      </c>
      <c r="BA11" s="37">
        <f>INDEX(INDEX(($B$66:$BD$117,$B$121:$BD$172,$B$177:$BD$228),,,$C$6),ROWS($B$10:BA11),COLUMNS($B$10:BA11))</f>
        <v>1034</v>
      </c>
      <c r="BB11" s="37">
        <f>INDEX(INDEX(($B$66:$BD$117,$B$121:$BD$172,$B$177:$BD$228),,,$C$6),ROWS($B$10:BB11),COLUMNS($B$10:BB11))</f>
        <v>128</v>
      </c>
      <c r="BC11" s="37">
        <f>INDEX(INDEX(($B$66:$BD$117,$B$121:$BD$172,$B$177:$BD$228),,,$C$6),ROWS($B$10:BC11),COLUMNS($B$10:BC11))</f>
        <v>760</v>
      </c>
      <c r="BD11" s="69">
        <f>INDEX(INDEX(($B$66:$BD$117,$B$121:$BD$172,$B$177:$BD$228),,,$C$6),ROWS($B$10:BD11),COLUMNS($B$10:BD11))</f>
        <v>88</v>
      </c>
      <c r="BE11" s="74">
        <f t="shared" ref="BE11:BE62" si="0">SUM(F11:BD11)</f>
        <v>104600</v>
      </c>
    </row>
    <row r="12" spans="1:57" x14ac:dyDescent="0.25">
      <c r="A12" s="67" t="s">
        <v>9</v>
      </c>
      <c r="B12" s="37">
        <f>INDEX(INDEX(($B$66:$BD$117,$B$121:$BD$172,$B$177:$BD$228),,,$C$6),ROWS($B$10:B12),COLUMNS($B$10:B12))</f>
        <v>721186</v>
      </c>
      <c r="C12" s="37">
        <f>INDEX(INDEX(($B$66:$BD$117,$B$121:$BD$172,$B$177:$BD$228),,,$C$6),ROWS($B$10:C12),COLUMNS($B$10:C12))</f>
        <v>592551</v>
      </c>
      <c r="D12" s="37">
        <f>INDEX(INDEX(($B$66:$BD$117,$B$121:$BD$172,$B$177:$BD$228),,,$C$6),ROWS($B$10:D12),COLUMNS($B$10:D12))</f>
        <v>90613</v>
      </c>
      <c r="E12" s="37">
        <f>INDEX(INDEX(($B$66:$BD$117,$B$121:$BD$172,$B$177:$BD$228),,,$C$6),ROWS($B$10:E12),COLUMNS($B$10:E12))</f>
        <v>33415</v>
      </c>
      <c r="F12" s="37">
        <f>INDEX(INDEX(($B$66:$BD$117,$B$121:$BD$172,$B$177:$BD$228),,,$C$6),ROWS($B$10:F12),COLUMNS($B$10:F12))</f>
        <v>1097</v>
      </c>
      <c r="G12" s="37" t="str">
        <f>INDEX(INDEX(($B$66:$BD$117,$B$121:$BD$172,$B$177:$BD$228),,,$C$6),ROWS($B$10:G12),COLUMNS($B$10:G12))</f>
        <v>N/A</v>
      </c>
      <c r="H12" s="37">
        <f>INDEX(INDEX(($B$66:$BD$117,$B$121:$BD$172,$B$177:$BD$228),,,$C$6),ROWS($B$10:H12),COLUMNS($B$10:H12))</f>
        <v>1520</v>
      </c>
      <c r="I12" s="37">
        <f>INDEX(INDEX(($B$66:$BD$117,$B$121:$BD$172,$B$177:$BD$228),,,$C$6),ROWS($B$10:I12),COLUMNS($B$10:I12))</f>
        <v>196</v>
      </c>
      <c r="J12" s="37">
        <f>INDEX(INDEX(($B$66:$BD$117,$B$121:$BD$172,$B$177:$BD$228),,,$C$6),ROWS($B$10:J12),COLUMNS($B$10:J12))</f>
        <v>3494</v>
      </c>
      <c r="K12" s="37">
        <f>INDEX(INDEX(($B$66:$BD$117,$B$121:$BD$172,$B$177:$BD$228),,,$C$6),ROWS($B$10:K12),COLUMNS($B$10:K12))</f>
        <v>556</v>
      </c>
      <c r="L12" s="37">
        <f>INDEX(INDEX(($B$66:$BD$117,$B$121:$BD$172,$B$177:$BD$228),,,$C$6),ROWS($B$10:L12),COLUMNS($B$10:L12))</f>
        <v>0</v>
      </c>
      <c r="M12" s="37">
        <f>INDEX(INDEX(($B$66:$BD$117,$B$121:$BD$172,$B$177:$BD$228),,,$C$6),ROWS($B$10:M12),COLUMNS($B$10:M12))</f>
        <v>0</v>
      </c>
      <c r="N12" s="37">
        <f>INDEX(INDEX(($B$66:$BD$117,$B$121:$BD$172,$B$177:$BD$228),,,$C$6),ROWS($B$10:N12),COLUMNS($B$10:N12))</f>
        <v>356</v>
      </c>
      <c r="O12" s="37">
        <f>INDEX(INDEX(($B$66:$BD$117,$B$121:$BD$172,$B$177:$BD$228),,,$C$6),ROWS($B$10:O12),COLUMNS($B$10:O12))</f>
        <v>1991</v>
      </c>
      <c r="P12" s="37">
        <f>INDEX(INDEX(($B$66:$BD$117,$B$121:$BD$172,$B$177:$BD$228),,,$C$6),ROWS($B$10:P12),COLUMNS($B$10:P12))</f>
        <v>928</v>
      </c>
      <c r="Q12" s="37">
        <f>INDEX(INDEX(($B$66:$BD$117,$B$121:$BD$172,$B$177:$BD$228),,,$C$6),ROWS($B$10:Q12),COLUMNS($B$10:Q12))</f>
        <v>1376</v>
      </c>
      <c r="R12" s="37">
        <f>INDEX(INDEX(($B$66:$BD$117,$B$121:$BD$172,$B$177:$BD$228),,,$C$6),ROWS($B$10:R12),COLUMNS($B$10:R12))</f>
        <v>538</v>
      </c>
      <c r="S12" s="37">
        <f>INDEX(INDEX(($B$66:$BD$117,$B$121:$BD$172,$B$177:$BD$228),,,$C$6),ROWS($B$10:S12),COLUMNS($B$10:S12))</f>
        <v>58</v>
      </c>
      <c r="T12" s="37">
        <f>INDEX(INDEX(($B$66:$BD$117,$B$121:$BD$172,$B$177:$BD$228),,,$C$6),ROWS($B$10:T12),COLUMNS($B$10:T12))</f>
        <v>260</v>
      </c>
      <c r="U12" s="37">
        <f>INDEX(INDEX(($B$66:$BD$117,$B$121:$BD$172,$B$177:$BD$228),,,$C$6),ROWS($B$10:U12),COLUMNS($B$10:U12))</f>
        <v>13</v>
      </c>
      <c r="V12" s="37">
        <f>INDEX(INDEX(($B$66:$BD$117,$B$121:$BD$172,$B$177:$BD$228),,,$C$6),ROWS($B$10:V12),COLUMNS($B$10:V12))</f>
        <v>221</v>
      </c>
      <c r="W12" s="37">
        <f>INDEX(INDEX(($B$66:$BD$117,$B$121:$BD$172,$B$177:$BD$228),,,$C$6),ROWS($B$10:W12),COLUMNS($B$10:W12))</f>
        <v>161</v>
      </c>
      <c r="X12" s="37">
        <f>INDEX(INDEX(($B$66:$BD$117,$B$121:$BD$172,$B$177:$BD$228),,,$C$6),ROWS($B$10:X12),COLUMNS($B$10:X12))</f>
        <v>120</v>
      </c>
      <c r="Y12" s="37">
        <f>INDEX(INDEX(($B$66:$BD$117,$B$121:$BD$172,$B$177:$BD$228),,,$C$6),ROWS($B$10:Y12),COLUMNS($B$10:Y12))</f>
        <v>66</v>
      </c>
      <c r="Z12" s="37">
        <f>INDEX(INDEX(($B$66:$BD$117,$B$121:$BD$172,$B$177:$BD$228),,,$C$6),ROWS($B$10:Z12),COLUMNS($B$10:Z12))</f>
        <v>508</v>
      </c>
      <c r="AA12" s="37">
        <f>INDEX(INDEX(($B$66:$BD$117,$B$121:$BD$172,$B$177:$BD$228),,,$C$6),ROWS($B$10:AA12),COLUMNS($B$10:AA12))</f>
        <v>297</v>
      </c>
      <c r="AB12" s="37">
        <f>INDEX(INDEX(($B$66:$BD$117,$B$121:$BD$172,$B$177:$BD$228),,,$C$6),ROWS($B$10:AB12),COLUMNS($B$10:AB12))</f>
        <v>563</v>
      </c>
      <c r="AC12" s="37">
        <f>INDEX(INDEX(($B$66:$BD$117,$B$121:$BD$172,$B$177:$BD$228),,,$C$6),ROWS($B$10:AC12),COLUMNS($B$10:AC12))</f>
        <v>192</v>
      </c>
      <c r="AD12" s="37">
        <f>INDEX(INDEX(($B$66:$BD$117,$B$121:$BD$172,$B$177:$BD$228),,,$C$6),ROWS($B$10:AD12),COLUMNS($B$10:AD12))</f>
        <v>56</v>
      </c>
      <c r="AE12" s="37">
        <f>INDEX(INDEX(($B$66:$BD$117,$B$121:$BD$172,$B$177:$BD$228),,,$C$6),ROWS($B$10:AE12),COLUMNS($B$10:AE12))</f>
        <v>819</v>
      </c>
      <c r="AF12" s="37">
        <f>INDEX(INDEX(($B$66:$BD$117,$B$121:$BD$172,$B$177:$BD$228),,,$C$6),ROWS($B$10:AF12),COLUMNS($B$10:AF12))</f>
        <v>371</v>
      </c>
      <c r="AG12" s="37">
        <f>INDEX(INDEX(($B$66:$BD$117,$B$121:$BD$172,$B$177:$BD$228),,,$C$6),ROWS($B$10:AG12),COLUMNS($B$10:AG12))</f>
        <v>1195</v>
      </c>
      <c r="AH12" s="37">
        <f>INDEX(INDEX(($B$66:$BD$117,$B$121:$BD$172,$B$177:$BD$228),,,$C$6),ROWS($B$10:AH12),COLUMNS($B$10:AH12))</f>
        <v>803</v>
      </c>
      <c r="AI12" s="37">
        <f>INDEX(INDEX(($B$66:$BD$117,$B$121:$BD$172,$B$177:$BD$228),,,$C$6),ROWS($B$10:AI12),COLUMNS($B$10:AI12))</f>
        <v>118</v>
      </c>
      <c r="AJ12" s="37">
        <f>INDEX(INDEX(($B$66:$BD$117,$B$121:$BD$172,$B$177:$BD$228),,,$C$6),ROWS($B$10:AJ12),COLUMNS($B$10:AJ12))</f>
        <v>116</v>
      </c>
      <c r="AK12" s="37">
        <f>INDEX(INDEX(($B$66:$BD$117,$B$121:$BD$172,$B$177:$BD$228),,,$C$6),ROWS($B$10:AK12),COLUMNS($B$10:AK12))</f>
        <v>263</v>
      </c>
      <c r="AL12" s="37">
        <f>INDEX(INDEX(($B$66:$BD$117,$B$121:$BD$172,$B$177:$BD$228),,,$C$6),ROWS($B$10:AL12),COLUMNS($B$10:AL12))</f>
        <v>736</v>
      </c>
      <c r="AM12" s="37">
        <f>INDEX(INDEX(($B$66:$BD$117,$B$121:$BD$172,$B$177:$BD$228),,,$C$6),ROWS($B$10:AM12),COLUMNS($B$10:AM12))</f>
        <v>920</v>
      </c>
      <c r="AN12" s="37">
        <f>INDEX(INDEX(($B$66:$BD$117,$B$121:$BD$172,$B$177:$BD$228),,,$C$6),ROWS($B$10:AN12),COLUMNS($B$10:AN12))</f>
        <v>264</v>
      </c>
      <c r="AO12" s="37">
        <f>INDEX(INDEX(($B$66:$BD$117,$B$121:$BD$172,$B$177:$BD$228),,,$C$6),ROWS($B$10:AO12),COLUMNS($B$10:AO12))</f>
        <v>1316</v>
      </c>
      <c r="AP12" s="37">
        <f>INDEX(INDEX(($B$66:$BD$117,$B$121:$BD$172,$B$177:$BD$228),,,$C$6),ROWS($B$10:AP12),COLUMNS($B$10:AP12))</f>
        <v>335</v>
      </c>
      <c r="AQ12" s="37">
        <f>INDEX(INDEX(($B$66:$BD$117,$B$121:$BD$172,$B$177:$BD$228),,,$C$6),ROWS($B$10:AQ12),COLUMNS($B$10:AQ12))</f>
        <v>3174</v>
      </c>
      <c r="AR12" s="37">
        <f>INDEX(INDEX(($B$66:$BD$117,$B$121:$BD$172,$B$177:$BD$228),,,$C$6),ROWS($B$10:AR12),COLUMNS($B$10:AR12))</f>
        <v>255</v>
      </c>
      <c r="AS12" s="37">
        <f>INDEX(INDEX(($B$66:$BD$117,$B$121:$BD$172,$B$177:$BD$228),,,$C$6),ROWS($B$10:AS12),COLUMNS($B$10:AS12))</f>
        <v>0</v>
      </c>
      <c r="AT12" s="37">
        <f>INDEX(INDEX(($B$66:$BD$117,$B$121:$BD$172,$B$177:$BD$228),,,$C$6),ROWS($B$10:AT12),COLUMNS($B$10:AT12))</f>
        <v>384</v>
      </c>
      <c r="AU12" s="37">
        <f>INDEX(INDEX(($B$66:$BD$117,$B$121:$BD$172,$B$177:$BD$228),,,$C$6),ROWS($B$10:AU12),COLUMNS($B$10:AU12))</f>
        <v>99</v>
      </c>
      <c r="AV12" s="37">
        <f>INDEX(INDEX(($B$66:$BD$117,$B$121:$BD$172,$B$177:$BD$228),,,$C$6),ROWS($B$10:AV12),COLUMNS($B$10:AV12))</f>
        <v>451</v>
      </c>
      <c r="AW12" s="37">
        <f>INDEX(INDEX(($B$66:$BD$117,$B$121:$BD$172,$B$177:$BD$228),,,$C$6),ROWS($B$10:AW12),COLUMNS($B$10:AW12))</f>
        <v>1488</v>
      </c>
      <c r="AX12" s="37">
        <f>INDEX(INDEX(($B$66:$BD$117,$B$121:$BD$172,$B$177:$BD$228),,,$C$6),ROWS($B$10:AX12),COLUMNS($B$10:AX12))</f>
        <v>330</v>
      </c>
      <c r="AY12" s="37">
        <f>INDEX(INDEX(($B$66:$BD$117,$B$121:$BD$172,$B$177:$BD$228),,,$C$6),ROWS($B$10:AY12),COLUMNS($B$10:AY12))</f>
        <v>79</v>
      </c>
      <c r="AZ12" s="37">
        <f>INDEX(INDEX(($B$66:$BD$117,$B$121:$BD$172,$B$177:$BD$228),,,$C$6),ROWS($B$10:AZ12),COLUMNS($B$10:AZ12))</f>
        <v>1265</v>
      </c>
      <c r="BA12" s="37">
        <f>INDEX(INDEX(($B$66:$BD$117,$B$121:$BD$172,$B$177:$BD$228),,,$C$6),ROWS($B$10:BA12),COLUMNS($B$10:BA12))</f>
        <v>3725</v>
      </c>
      <c r="BB12" s="37">
        <f>INDEX(INDEX(($B$66:$BD$117,$B$121:$BD$172,$B$177:$BD$228),,,$C$6),ROWS($B$10:BB12),COLUMNS($B$10:BB12))</f>
        <v>0</v>
      </c>
      <c r="BC12" s="37">
        <f>INDEX(INDEX(($B$66:$BD$117,$B$121:$BD$172,$B$177:$BD$228),,,$C$6),ROWS($B$10:BC12),COLUMNS($B$10:BC12))</f>
        <v>206</v>
      </c>
      <c r="BD12" s="69">
        <f>INDEX(INDEX(($B$66:$BD$117,$B$121:$BD$172,$B$177:$BD$228),,,$C$6),ROWS($B$10:BD12),COLUMNS($B$10:BD12))</f>
        <v>136</v>
      </c>
      <c r="BE12" s="74">
        <f t="shared" si="0"/>
        <v>33415</v>
      </c>
    </row>
    <row r="13" spans="1:57" x14ac:dyDescent="0.25">
      <c r="A13" s="67" t="s">
        <v>10</v>
      </c>
      <c r="B13" s="37">
        <f>INDEX(INDEX(($B$66:$BD$117,$B$121:$BD$172,$B$177:$BD$228),,,$C$6),ROWS($B$10:B13),COLUMNS($B$10:B13))</f>
        <v>6468907</v>
      </c>
      <c r="C13" s="37">
        <f>INDEX(INDEX(($B$66:$BD$117,$B$121:$BD$172,$B$177:$BD$228),,,$C$6),ROWS($B$10:C13),COLUMNS($B$10:C13))</f>
        <v>5242674</v>
      </c>
      <c r="D13" s="37">
        <f>INDEX(INDEX(($B$66:$BD$117,$B$121:$BD$172,$B$177:$BD$228),,,$C$6),ROWS($B$10:D13),COLUMNS($B$10:D13))</f>
        <v>953789</v>
      </c>
      <c r="E13" s="37">
        <f>INDEX(INDEX(($B$66:$BD$117,$B$121:$BD$172,$B$177:$BD$228),,,$C$6),ROWS($B$10:E13),COLUMNS($B$10:E13))</f>
        <v>232457</v>
      </c>
      <c r="F13" s="37">
        <f>INDEX(INDEX(($B$66:$BD$117,$B$121:$BD$172,$B$177:$BD$228),,,$C$6),ROWS($B$10:F13),COLUMNS($B$10:F13))</f>
        <v>1331</v>
      </c>
      <c r="G13" s="37">
        <f>INDEX(INDEX(($B$66:$BD$117,$B$121:$BD$172,$B$177:$BD$228),,,$C$6),ROWS($B$10:G13),COLUMNS($B$10:G13))</f>
        <v>3717</v>
      </c>
      <c r="H13" s="37" t="str">
        <f>INDEX(INDEX(($B$66:$BD$117,$B$121:$BD$172,$B$177:$BD$228),,,$C$6),ROWS($B$10:H13),COLUMNS($B$10:H13))</f>
        <v>N/A</v>
      </c>
      <c r="I13" s="37">
        <f>INDEX(INDEX(($B$66:$BD$117,$B$121:$BD$172,$B$177:$BD$228),,,$C$6),ROWS($B$10:I13),COLUMNS($B$10:I13))</f>
        <v>1214</v>
      </c>
      <c r="J13" s="37">
        <f>INDEX(INDEX(($B$66:$BD$117,$B$121:$BD$172,$B$177:$BD$228),,,$C$6),ROWS($B$10:J13),COLUMNS($B$10:J13))</f>
        <v>44889</v>
      </c>
      <c r="K13" s="37">
        <f>INDEX(INDEX(($B$66:$BD$117,$B$121:$BD$172,$B$177:$BD$228),,,$C$6),ROWS($B$10:K13),COLUMNS($B$10:K13))</f>
        <v>13790</v>
      </c>
      <c r="L13" s="37">
        <f>INDEX(INDEX(($B$66:$BD$117,$B$121:$BD$172,$B$177:$BD$228),,,$C$6),ROWS($B$10:L13),COLUMNS($B$10:L13))</f>
        <v>417</v>
      </c>
      <c r="M13" s="37">
        <f>INDEX(INDEX(($B$66:$BD$117,$B$121:$BD$172,$B$177:$BD$228),,,$C$6),ROWS($B$10:M13),COLUMNS($B$10:M13))</f>
        <v>246</v>
      </c>
      <c r="N13" s="37">
        <f>INDEX(INDEX(($B$66:$BD$117,$B$121:$BD$172,$B$177:$BD$228),,,$C$6),ROWS($B$10:N13),COLUMNS($B$10:N13))</f>
        <v>36</v>
      </c>
      <c r="O13" s="37">
        <f>INDEX(INDEX(($B$66:$BD$117,$B$121:$BD$172,$B$177:$BD$228),,,$C$6),ROWS($B$10:O13),COLUMNS($B$10:O13))</f>
        <v>5553</v>
      </c>
      <c r="P13" s="37">
        <f>INDEX(INDEX(($B$66:$BD$117,$B$121:$BD$172,$B$177:$BD$228),,,$C$6),ROWS($B$10:P13),COLUMNS($B$10:P13))</f>
        <v>2263</v>
      </c>
      <c r="Q13" s="37">
        <f>INDEX(INDEX(($B$66:$BD$117,$B$121:$BD$172,$B$177:$BD$228),,,$C$6),ROWS($B$10:Q13),COLUMNS($B$10:Q13))</f>
        <v>2491</v>
      </c>
      <c r="R13" s="37">
        <f>INDEX(INDEX(($B$66:$BD$117,$B$121:$BD$172,$B$177:$BD$228),,,$C$6),ROWS($B$10:R13),COLUMNS($B$10:R13))</f>
        <v>2934</v>
      </c>
      <c r="S13" s="37">
        <f>INDEX(INDEX(($B$66:$BD$117,$B$121:$BD$172,$B$177:$BD$228),,,$C$6),ROWS($B$10:S13),COLUMNS($B$10:S13))</f>
        <v>10744</v>
      </c>
      <c r="T13" s="37">
        <f>INDEX(INDEX(($B$66:$BD$117,$B$121:$BD$172,$B$177:$BD$228),,,$C$6),ROWS($B$10:T13),COLUMNS($B$10:T13))</f>
        <v>2930</v>
      </c>
      <c r="U13" s="37">
        <f>INDEX(INDEX(($B$66:$BD$117,$B$121:$BD$172,$B$177:$BD$228),,,$C$6),ROWS($B$10:U13),COLUMNS($B$10:U13))</f>
        <v>2702</v>
      </c>
      <c r="V13" s="37">
        <f>INDEX(INDEX(($B$66:$BD$117,$B$121:$BD$172,$B$177:$BD$228),,,$C$6),ROWS($B$10:V13),COLUMNS($B$10:V13))</f>
        <v>2498</v>
      </c>
      <c r="W13" s="37">
        <f>INDEX(INDEX(($B$66:$BD$117,$B$121:$BD$172,$B$177:$BD$228),,,$C$6),ROWS($B$10:W13),COLUMNS($B$10:W13))</f>
        <v>1328</v>
      </c>
      <c r="X13" s="37">
        <f>INDEX(INDEX(($B$66:$BD$117,$B$121:$BD$172,$B$177:$BD$228),,,$C$6),ROWS($B$10:X13),COLUMNS($B$10:X13))</f>
        <v>724</v>
      </c>
      <c r="Y13" s="37">
        <f>INDEX(INDEX(($B$66:$BD$117,$B$121:$BD$172,$B$177:$BD$228),,,$C$6),ROWS($B$10:Y13),COLUMNS($B$10:Y13))</f>
        <v>616</v>
      </c>
      <c r="Z13" s="37">
        <f>INDEX(INDEX(($B$66:$BD$117,$B$121:$BD$172,$B$177:$BD$228),,,$C$6),ROWS($B$10:Z13),COLUMNS($B$10:Z13))</f>
        <v>3007</v>
      </c>
      <c r="AA13" s="37">
        <f>INDEX(INDEX(($B$66:$BD$117,$B$121:$BD$172,$B$177:$BD$228),,,$C$6),ROWS($B$10:AA13),COLUMNS($B$10:AA13))</f>
        <v>1961</v>
      </c>
      <c r="AB13" s="37">
        <f>INDEX(INDEX(($B$66:$BD$117,$B$121:$BD$172,$B$177:$BD$228),,,$C$6),ROWS($B$10:AB13),COLUMNS($B$10:AB13))</f>
        <v>9598</v>
      </c>
      <c r="AC13" s="37">
        <f>INDEX(INDEX(($B$66:$BD$117,$B$121:$BD$172,$B$177:$BD$228),,,$C$6),ROWS($B$10:AC13),COLUMNS($B$10:AC13))</f>
        <v>8570</v>
      </c>
      <c r="AD13" s="37">
        <f>INDEX(INDEX(($B$66:$BD$117,$B$121:$BD$172,$B$177:$BD$228),,,$C$6),ROWS($B$10:AD13),COLUMNS($B$10:AD13))</f>
        <v>293</v>
      </c>
      <c r="AE13" s="37">
        <f>INDEX(INDEX(($B$66:$BD$117,$B$121:$BD$172,$B$177:$BD$228),,,$C$6),ROWS($B$10:AE13),COLUMNS($B$10:AE13))</f>
        <v>2595</v>
      </c>
      <c r="AF13" s="37">
        <f>INDEX(INDEX(($B$66:$BD$117,$B$121:$BD$172,$B$177:$BD$228),,,$C$6),ROWS($B$10:AF13),COLUMNS($B$10:AF13))</f>
        <v>1118</v>
      </c>
      <c r="AG13" s="37">
        <f>INDEX(INDEX(($B$66:$BD$117,$B$121:$BD$172,$B$177:$BD$228),,,$C$6),ROWS($B$10:AG13),COLUMNS($B$10:AG13))</f>
        <v>2293</v>
      </c>
      <c r="AH13" s="37">
        <f>INDEX(INDEX(($B$66:$BD$117,$B$121:$BD$172,$B$177:$BD$228),,,$C$6),ROWS($B$10:AH13),COLUMNS($B$10:AH13))</f>
        <v>6712</v>
      </c>
      <c r="AI13" s="37">
        <f>INDEX(INDEX(($B$66:$BD$117,$B$121:$BD$172,$B$177:$BD$228),,,$C$6),ROWS($B$10:AI13),COLUMNS($B$10:AI13))</f>
        <v>510</v>
      </c>
      <c r="AJ13" s="37">
        <f>INDEX(INDEX(($B$66:$BD$117,$B$121:$BD$172,$B$177:$BD$228),,,$C$6),ROWS($B$10:AJ13),COLUMNS($B$10:AJ13))</f>
        <v>2564</v>
      </c>
      <c r="AK13" s="37">
        <f>INDEX(INDEX(($B$66:$BD$117,$B$121:$BD$172,$B$177:$BD$228),,,$C$6),ROWS($B$10:AK13),COLUMNS($B$10:AK13))</f>
        <v>6946</v>
      </c>
      <c r="AL13" s="37">
        <f>INDEX(INDEX(($B$66:$BD$117,$B$121:$BD$172,$B$177:$BD$228),,,$C$6),ROWS($B$10:AL13),COLUMNS($B$10:AL13))</f>
        <v>7402</v>
      </c>
      <c r="AM13" s="37">
        <f>INDEX(INDEX(($B$66:$BD$117,$B$121:$BD$172,$B$177:$BD$228),,,$C$6),ROWS($B$10:AM13),COLUMNS($B$10:AM13))</f>
        <v>2721</v>
      </c>
      <c r="AN13" s="37">
        <f>INDEX(INDEX(($B$66:$BD$117,$B$121:$BD$172,$B$177:$BD$228),,,$C$6),ROWS($B$10:AN13),COLUMNS($B$10:AN13))</f>
        <v>877</v>
      </c>
      <c r="AO13" s="37">
        <f>INDEX(INDEX(($B$66:$BD$117,$B$121:$BD$172,$B$177:$BD$228),,,$C$6),ROWS($B$10:AO13),COLUMNS($B$10:AO13))</f>
        <v>7906</v>
      </c>
      <c r="AP13" s="37">
        <f>INDEX(INDEX(($B$66:$BD$117,$B$121:$BD$172,$B$177:$BD$228),,,$C$6),ROWS($B$10:AP13),COLUMNS($B$10:AP13))</f>
        <v>1626</v>
      </c>
      <c r="AQ13" s="37">
        <f>INDEX(INDEX(($B$66:$BD$117,$B$121:$BD$172,$B$177:$BD$228),,,$C$6),ROWS($B$10:AQ13),COLUMNS($B$10:AQ13))</f>
        <v>8587</v>
      </c>
      <c r="AR13" s="37">
        <f>INDEX(INDEX(($B$66:$BD$117,$B$121:$BD$172,$B$177:$BD$228),,,$C$6),ROWS($B$10:AR13),COLUMNS($B$10:AR13))</f>
        <v>4280</v>
      </c>
      <c r="AS13" s="37">
        <f>INDEX(INDEX(($B$66:$BD$117,$B$121:$BD$172,$B$177:$BD$228),,,$C$6),ROWS($B$10:AS13),COLUMNS($B$10:AS13))</f>
        <v>614</v>
      </c>
      <c r="AT13" s="37">
        <f>INDEX(INDEX(($B$66:$BD$117,$B$121:$BD$172,$B$177:$BD$228),,,$C$6),ROWS($B$10:AT13),COLUMNS($B$10:AT13))</f>
        <v>1070</v>
      </c>
      <c r="AU13" s="37">
        <f>INDEX(INDEX(($B$66:$BD$117,$B$121:$BD$172,$B$177:$BD$228),,,$C$6),ROWS($B$10:AU13),COLUMNS($B$10:AU13))</f>
        <v>1472</v>
      </c>
      <c r="AV13" s="37">
        <f>INDEX(INDEX(($B$66:$BD$117,$B$121:$BD$172,$B$177:$BD$228),,,$C$6),ROWS($B$10:AV13),COLUMNS($B$10:AV13))</f>
        <v>5075</v>
      </c>
      <c r="AW13" s="37">
        <f>INDEX(INDEX(($B$66:$BD$117,$B$121:$BD$172,$B$177:$BD$228),,,$C$6),ROWS($B$10:AW13),COLUMNS($B$10:AW13))</f>
        <v>14788</v>
      </c>
      <c r="AX13" s="37">
        <f>INDEX(INDEX(($B$66:$BD$117,$B$121:$BD$172,$B$177:$BD$228),,,$C$6),ROWS($B$10:AX13),COLUMNS($B$10:AX13))</f>
        <v>5916</v>
      </c>
      <c r="AY13" s="37">
        <f>INDEX(INDEX(($B$66:$BD$117,$B$121:$BD$172,$B$177:$BD$228),,,$C$6),ROWS($B$10:AY13),COLUMNS($B$10:AY13))</f>
        <v>207</v>
      </c>
      <c r="AZ13" s="37">
        <f>INDEX(INDEX(($B$66:$BD$117,$B$121:$BD$172,$B$177:$BD$228),,,$C$6),ROWS($B$10:AZ13),COLUMNS($B$10:AZ13))</f>
        <v>2763</v>
      </c>
      <c r="BA13" s="37">
        <f>INDEX(INDEX(($B$66:$BD$117,$B$121:$BD$172,$B$177:$BD$228),,,$C$6),ROWS($B$10:BA13),COLUMNS($B$10:BA13))</f>
        <v>13247</v>
      </c>
      <c r="BB13" s="37">
        <f>INDEX(INDEX(($B$66:$BD$117,$B$121:$BD$172,$B$177:$BD$228),,,$C$6),ROWS($B$10:BB13),COLUMNS($B$10:BB13))</f>
        <v>765</v>
      </c>
      <c r="BC13" s="37">
        <f>INDEX(INDEX(($B$66:$BD$117,$B$121:$BD$172,$B$177:$BD$228),,,$C$6),ROWS($B$10:BC13),COLUMNS($B$10:BC13))</f>
        <v>3765</v>
      </c>
      <c r="BD13" s="69">
        <f>INDEX(INDEX(($B$66:$BD$117,$B$121:$BD$172,$B$177:$BD$228),,,$C$6),ROWS($B$10:BD13),COLUMNS($B$10:BD13))</f>
        <v>2786</v>
      </c>
      <c r="BE13" s="74">
        <f t="shared" si="0"/>
        <v>232457</v>
      </c>
    </row>
    <row r="14" spans="1:57" x14ac:dyDescent="0.25">
      <c r="A14" s="67" t="s">
        <v>11</v>
      </c>
      <c r="B14" s="37">
        <f>INDEX(INDEX(($B$66:$BD$117,$B$121:$BD$172,$B$177:$BD$228),,,$C$6),ROWS($B$10:B14),COLUMNS($B$10:B14))</f>
        <v>2912680</v>
      </c>
      <c r="C14" s="37">
        <f>INDEX(INDEX(($B$66:$BD$117,$B$121:$BD$172,$B$177:$BD$228),,,$C$6),ROWS($B$10:C14),COLUMNS($B$10:C14))</f>
        <v>2453347</v>
      </c>
      <c r="D14" s="37">
        <f>INDEX(INDEX(($B$66:$BD$117,$B$121:$BD$172,$B$177:$BD$228),,,$C$6),ROWS($B$10:D14),COLUMNS($B$10:D14))</f>
        <v>373046</v>
      </c>
      <c r="E14" s="37">
        <f>INDEX(INDEX(($B$66:$BD$117,$B$121:$BD$172,$B$177:$BD$228),,,$C$6),ROWS($B$10:E14),COLUMNS($B$10:E14))</f>
        <v>76948</v>
      </c>
      <c r="F14" s="37">
        <f>INDEX(INDEX(($B$66:$BD$117,$B$121:$BD$172,$B$177:$BD$228),,,$C$6),ROWS($B$10:F14),COLUMNS($B$10:F14))</f>
        <v>374</v>
      </c>
      <c r="G14" s="37">
        <f>INDEX(INDEX(($B$66:$BD$117,$B$121:$BD$172,$B$177:$BD$228),,,$C$6),ROWS($B$10:G14),COLUMNS($B$10:G14))</f>
        <v>855</v>
      </c>
      <c r="H14" s="37">
        <f>INDEX(INDEX(($B$66:$BD$117,$B$121:$BD$172,$B$177:$BD$228),,,$C$6),ROWS($B$10:H14),COLUMNS($B$10:H14))</f>
        <v>1677</v>
      </c>
      <c r="I14" s="37" t="str">
        <f>INDEX(INDEX(($B$66:$BD$117,$B$121:$BD$172,$B$177:$BD$228),,,$C$6),ROWS($B$10:I14),COLUMNS($B$10:I14))</f>
        <v>N/A</v>
      </c>
      <c r="J14" s="37">
        <f>INDEX(INDEX(($B$66:$BD$117,$B$121:$BD$172,$B$177:$BD$228),,,$C$6),ROWS($B$10:J14),COLUMNS($B$10:J14))</f>
        <v>3525</v>
      </c>
      <c r="K14" s="37">
        <f>INDEX(INDEX(($B$66:$BD$117,$B$121:$BD$172,$B$177:$BD$228),,,$C$6),ROWS($B$10:K14),COLUMNS($B$10:K14))</f>
        <v>603</v>
      </c>
      <c r="L14" s="37">
        <f>INDEX(INDEX(($B$66:$BD$117,$B$121:$BD$172,$B$177:$BD$228),,,$C$6),ROWS($B$10:L14),COLUMNS($B$10:L14))</f>
        <v>185</v>
      </c>
      <c r="M14" s="37">
        <f>INDEX(INDEX(($B$66:$BD$117,$B$121:$BD$172,$B$177:$BD$228),,,$C$6),ROWS($B$10:M14),COLUMNS($B$10:M14))</f>
        <v>0</v>
      </c>
      <c r="N14" s="37">
        <f>INDEX(INDEX(($B$66:$BD$117,$B$121:$BD$172,$B$177:$BD$228),,,$C$6),ROWS($B$10:N14),COLUMNS($B$10:N14))</f>
        <v>205</v>
      </c>
      <c r="O14" s="37">
        <f>INDEX(INDEX(($B$66:$BD$117,$B$121:$BD$172,$B$177:$BD$228),,,$C$6),ROWS($B$10:O14),COLUMNS($B$10:O14))</f>
        <v>2682</v>
      </c>
      <c r="P14" s="37">
        <f>INDEX(INDEX(($B$66:$BD$117,$B$121:$BD$172,$B$177:$BD$228),,,$C$6),ROWS($B$10:P14),COLUMNS($B$10:P14))</f>
        <v>1525</v>
      </c>
      <c r="Q14" s="37">
        <f>INDEX(INDEX(($B$66:$BD$117,$B$121:$BD$172,$B$177:$BD$228),,,$C$6),ROWS($B$10:Q14),COLUMNS($B$10:Q14))</f>
        <v>0</v>
      </c>
      <c r="R14" s="37">
        <f>INDEX(INDEX(($B$66:$BD$117,$B$121:$BD$172,$B$177:$BD$228),,,$C$6),ROWS($B$10:R14),COLUMNS($B$10:R14))</f>
        <v>0</v>
      </c>
      <c r="S14" s="37">
        <f>INDEX(INDEX(($B$66:$BD$117,$B$121:$BD$172,$B$177:$BD$228),,,$C$6),ROWS($B$10:S14),COLUMNS($B$10:S14))</f>
        <v>3576</v>
      </c>
      <c r="T14" s="37">
        <f>INDEX(INDEX(($B$66:$BD$117,$B$121:$BD$172,$B$177:$BD$228),,,$C$6),ROWS($B$10:T14),COLUMNS($B$10:T14))</f>
        <v>1172</v>
      </c>
      <c r="U14" s="37">
        <f>INDEX(INDEX(($B$66:$BD$117,$B$121:$BD$172,$B$177:$BD$228),,,$C$6),ROWS($B$10:U14),COLUMNS($B$10:U14))</f>
        <v>409</v>
      </c>
      <c r="V14" s="37">
        <f>INDEX(INDEX(($B$66:$BD$117,$B$121:$BD$172,$B$177:$BD$228),,,$C$6),ROWS($B$10:V14),COLUMNS($B$10:V14))</f>
        <v>1033</v>
      </c>
      <c r="W14" s="37">
        <f>INDEX(INDEX(($B$66:$BD$117,$B$121:$BD$172,$B$177:$BD$228),,,$C$6),ROWS($B$10:W14),COLUMNS($B$10:W14))</f>
        <v>1310</v>
      </c>
      <c r="X14" s="37">
        <f>INDEX(INDEX(($B$66:$BD$117,$B$121:$BD$172,$B$177:$BD$228),,,$C$6),ROWS($B$10:X14),COLUMNS($B$10:X14))</f>
        <v>3953</v>
      </c>
      <c r="Y14" s="37">
        <f>INDEX(INDEX(($B$66:$BD$117,$B$121:$BD$172,$B$177:$BD$228),,,$C$6),ROWS($B$10:Y14),COLUMNS($B$10:Y14))</f>
        <v>17</v>
      </c>
      <c r="Z14" s="37">
        <f>INDEX(INDEX(($B$66:$BD$117,$B$121:$BD$172,$B$177:$BD$228),,,$C$6),ROWS($B$10:Z14),COLUMNS($B$10:Z14))</f>
        <v>169</v>
      </c>
      <c r="AA14" s="37">
        <f>INDEX(INDEX(($B$66:$BD$117,$B$121:$BD$172,$B$177:$BD$228),,,$C$6),ROWS($B$10:AA14),COLUMNS($B$10:AA14))</f>
        <v>254</v>
      </c>
      <c r="AB14" s="37">
        <f>INDEX(INDEX(($B$66:$BD$117,$B$121:$BD$172,$B$177:$BD$228),,,$C$6),ROWS($B$10:AB14),COLUMNS($B$10:AB14))</f>
        <v>1283</v>
      </c>
      <c r="AC14" s="37">
        <f>INDEX(INDEX(($B$66:$BD$117,$B$121:$BD$172,$B$177:$BD$228),,,$C$6),ROWS($B$10:AC14),COLUMNS($B$10:AC14))</f>
        <v>295</v>
      </c>
      <c r="AD14" s="37">
        <f>INDEX(INDEX(($B$66:$BD$117,$B$121:$BD$172,$B$177:$BD$228),,,$C$6),ROWS($B$10:AD14),COLUMNS($B$10:AD14))</f>
        <v>3689</v>
      </c>
      <c r="AE14" s="37">
        <f>INDEX(INDEX(($B$66:$BD$117,$B$121:$BD$172,$B$177:$BD$228),,,$C$6),ROWS($B$10:AE14),COLUMNS($B$10:AE14))</f>
        <v>9105</v>
      </c>
      <c r="AF14" s="37">
        <f>INDEX(INDEX(($B$66:$BD$117,$B$121:$BD$172,$B$177:$BD$228),,,$C$6),ROWS($B$10:AF14),COLUMNS($B$10:AF14))</f>
        <v>258</v>
      </c>
      <c r="AG14" s="37">
        <f>INDEX(INDEX(($B$66:$BD$117,$B$121:$BD$172,$B$177:$BD$228),,,$C$6),ROWS($B$10:AG14),COLUMNS($B$10:AG14))</f>
        <v>166</v>
      </c>
      <c r="AH14" s="37">
        <f>INDEX(INDEX(($B$66:$BD$117,$B$121:$BD$172,$B$177:$BD$228),,,$C$6),ROWS($B$10:AH14),COLUMNS($B$10:AH14))</f>
        <v>121</v>
      </c>
      <c r="AI14" s="37">
        <f>INDEX(INDEX(($B$66:$BD$117,$B$121:$BD$172,$B$177:$BD$228),,,$C$6),ROWS($B$10:AI14),COLUMNS($B$10:AI14))</f>
        <v>0</v>
      </c>
      <c r="AJ14" s="37">
        <f>INDEX(INDEX(($B$66:$BD$117,$B$121:$BD$172,$B$177:$BD$228),,,$C$6),ROWS($B$10:AJ14),COLUMNS($B$10:AJ14))</f>
        <v>157</v>
      </c>
      <c r="AK14" s="37">
        <f>INDEX(INDEX(($B$66:$BD$117,$B$121:$BD$172,$B$177:$BD$228),,,$C$6),ROWS($B$10:AK14),COLUMNS($B$10:AK14))</f>
        <v>547</v>
      </c>
      <c r="AL14" s="37">
        <f>INDEX(INDEX(($B$66:$BD$117,$B$121:$BD$172,$B$177:$BD$228),,,$C$6),ROWS($B$10:AL14),COLUMNS($B$10:AL14))</f>
        <v>2262</v>
      </c>
      <c r="AM14" s="37">
        <f>INDEX(INDEX(($B$66:$BD$117,$B$121:$BD$172,$B$177:$BD$228),,,$C$6),ROWS($B$10:AM14),COLUMNS($B$10:AM14))</f>
        <v>3057</v>
      </c>
      <c r="AN14" s="37">
        <f>INDEX(INDEX(($B$66:$BD$117,$B$121:$BD$172,$B$177:$BD$228),,,$C$6),ROWS($B$10:AN14),COLUMNS($B$10:AN14))</f>
        <v>0</v>
      </c>
      <c r="AO14" s="37">
        <f>INDEX(INDEX(($B$66:$BD$117,$B$121:$BD$172,$B$177:$BD$228),,,$C$6),ROWS($B$10:AO14),COLUMNS($B$10:AO14))</f>
        <v>1135</v>
      </c>
      <c r="AP14" s="37">
        <f>INDEX(INDEX(($B$66:$BD$117,$B$121:$BD$172,$B$177:$BD$228),,,$C$6),ROWS($B$10:AP14),COLUMNS($B$10:AP14))</f>
        <v>9938</v>
      </c>
      <c r="AQ14" s="37">
        <f>INDEX(INDEX(($B$66:$BD$117,$B$121:$BD$172,$B$177:$BD$228),,,$C$6),ROWS($B$10:AQ14),COLUMNS($B$10:AQ14))</f>
        <v>193</v>
      </c>
      <c r="AR14" s="37">
        <f>INDEX(INDEX(($B$66:$BD$117,$B$121:$BD$172,$B$177:$BD$228),,,$C$6),ROWS($B$10:AR14),COLUMNS($B$10:AR14))</f>
        <v>516</v>
      </c>
      <c r="AS14" s="37">
        <f>INDEX(INDEX(($B$66:$BD$117,$B$121:$BD$172,$B$177:$BD$228),,,$C$6),ROWS($B$10:AS14),COLUMNS($B$10:AS14))</f>
        <v>59</v>
      </c>
      <c r="AT14" s="37">
        <f>INDEX(INDEX(($B$66:$BD$117,$B$121:$BD$172,$B$177:$BD$228),,,$C$6),ROWS($B$10:AT14),COLUMNS($B$10:AT14))</f>
        <v>52</v>
      </c>
      <c r="AU14" s="37">
        <f>INDEX(INDEX(($B$66:$BD$117,$B$121:$BD$172,$B$177:$BD$228),,,$C$6),ROWS($B$10:AU14),COLUMNS($B$10:AU14))</f>
        <v>673</v>
      </c>
      <c r="AV14" s="37">
        <f>INDEX(INDEX(($B$66:$BD$117,$B$121:$BD$172,$B$177:$BD$228),,,$C$6),ROWS($B$10:AV14),COLUMNS($B$10:AV14))</f>
        <v>4195</v>
      </c>
      <c r="AW14" s="37">
        <f>INDEX(INDEX(($B$66:$BD$117,$B$121:$BD$172,$B$177:$BD$228),,,$C$6),ROWS($B$10:AW14),COLUMNS($B$10:AW14))</f>
        <v>11767</v>
      </c>
      <c r="AX14" s="37">
        <f>INDEX(INDEX(($B$66:$BD$117,$B$121:$BD$172,$B$177:$BD$228),,,$C$6),ROWS($B$10:AX14),COLUMNS($B$10:AX14))</f>
        <v>269</v>
      </c>
      <c r="AY14" s="37">
        <f>INDEX(INDEX(($B$66:$BD$117,$B$121:$BD$172,$B$177:$BD$228),,,$C$6),ROWS($B$10:AY14),COLUMNS($B$10:AY14))</f>
        <v>0</v>
      </c>
      <c r="AZ14" s="37">
        <f>INDEX(INDEX(($B$66:$BD$117,$B$121:$BD$172,$B$177:$BD$228),,,$C$6),ROWS($B$10:AZ14),COLUMNS($B$10:AZ14))</f>
        <v>1159</v>
      </c>
      <c r="BA14" s="37">
        <f>INDEX(INDEX(($B$66:$BD$117,$B$121:$BD$172,$B$177:$BD$228),,,$C$6),ROWS($B$10:BA14),COLUMNS($B$10:BA14))</f>
        <v>251</v>
      </c>
      <c r="BB14" s="37">
        <f>INDEX(INDEX(($B$66:$BD$117,$B$121:$BD$172,$B$177:$BD$228),,,$C$6),ROWS($B$10:BB14),COLUMNS($B$10:BB14))</f>
        <v>84</v>
      </c>
      <c r="BC14" s="37">
        <f>INDEX(INDEX(($B$66:$BD$117,$B$121:$BD$172,$B$177:$BD$228),,,$C$6),ROWS($B$10:BC14),COLUMNS($B$10:BC14))</f>
        <v>695</v>
      </c>
      <c r="BD14" s="69">
        <f>INDEX(INDEX(($B$66:$BD$117,$B$121:$BD$172,$B$177:$BD$228),,,$C$6),ROWS($B$10:BD14),COLUMNS($B$10:BD14))</f>
        <v>1498</v>
      </c>
      <c r="BE14" s="74">
        <f t="shared" si="0"/>
        <v>76948</v>
      </c>
    </row>
    <row r="15" spans="1:57" x14ac:dyDescent="0.25">
      <c r="A15" s="67" t="s">
        <v>12</v>
      </c>
      <c r="B15" s="37">
        <f>INDEX(INDEX(($B$66:$BD$117,$B$121:$BD$172,$B$177:$BD$228),,,$C$6),ROWS($B$10:B15),COLUMNS($B$10:B15))</f>
        <v>37572738</v>
      </c>
      <c r="C15" s="37">
        <f>INDEX(INDEX(($B$66:$BD$117,$B$121:$BD$172,$B$177:$BD$228),,,$C$6),ROWS($B$10:C15),COLUMNS($B$10:C15))</f>
        <v>31777868</v>
      </c>
      <c r="D15" s="37">
        <f>INDEX(INDEX(($B$66:$BD$117,$B$121:$BD$172,$B$177:$BD$228),,,$C$6),ROWS($B$10:D15),COLUMNS($B$10:D15))</f>
        <v>5046618</v>
      </c>
      <c r="E15" s="37">
        <f>INDEX(INDEX(($B$66:$BD$117,$B$121:$BD$172,$B$177:$BD$228),,,$C$6),ROWS($B$10:E15),COLUMNS($B$10:E15))</f>
        <v>493641</v>
      </c>
      <c r="F15" s="37">
        <f>INDEX(INDEX(($B$66:$BD$117,$B$121:$BD$172,$B$177:$BD$228),,,$C$6),ROWS($B$10:F15),COLUMNS($B$10:F15))</f>
        <v>2509</v>
      </c>
      <c r="G15" s="37">
        <f>INDEX(INDEX(($B$66:$BD$117,$B$121:$BD$172,$B$177:$BD$228),,,$C$6),ROWS($B$10:G15),COLUMNS($B$10:G15))</f>
        <v>6995</v>
      </c>
      <c r="H15" s="37">
        <f>INDEX(INDEX(($B$66:$BD$117,$B$121:$BD$172,$B$177:$BD$228),,,$C$6),ROWS($B$10:H15),COLUMNS($B$10:H15))</f>
        <v>38916</v>
      </c>
      <c r="I15" s="37">
        <f>INDEX(INDEX(($B$66:$BD$117,$B$121:$BD$172,$B$177:$BD$228),,,$C$6),ROWS($B$10:I15),COLUMNS($B$10:I15))</f>
        <v>3472</v>
      </c>
      <c r="J15" s="37" t="str">
        <f>INDEX(INDEX(($B$66:$BD$117,$B$121:$BD$172,$B$177:$BD$228),,,$C$6),ROWS($B$10:J15),COLUMNS($B$10:J15))</f>
        <v>N/A</v>
      </c>
      <c r="K15" s="37">
        <f>INDEX(INDEX(($B$66:$BD$117,$B$121:$BD$172,$B$177:$BD$228),,,$C$6),ROWS($B$10:K15),COLUMNS($B$10:K15))</f>
        <v>15150</v>
      </c>
      <c r="L15" s="37">
        <f>INDEX(INDEX(($B$66:$BD$117,$B$121:$BD$172,$B$177:$BD$228),,,$C$6),ROWS($B$10:L15),COLUMNS($B$10:L15))</f>
        <v>6764</v>
      </c>
      <c r="M15" s="37">
        <f>INDEX(INDEX(($B$66:$BD$117,$B$121:$BD$172,$B$177:$BD$228),,,$C$6),ROWS($B$10:M15),COLUMNS($B$10:M15))</f>
        <v>474</v>
      </c>
      <c r="N15" s="37">
        <f>INDEX(INDEX(($B$66:$BD$117,$B$121:$BD$172,$B$177:$BD$228),,,$C$6),ROWS($B$10:N15),COLUMNS($B$10:N15))</f>
        <v>3199</v>
      </c>
      <c r="O15" s="37">
        <f>INDEX(INDEX(($B$66:$BD$117,$B$121:$BD$172,$B$177:$BD$228),,,$C$6),ROWS($B$10:O15),COLUMNS($B$10:O15))</f>
        <v>21004</v>
      </c>
      <c r="P15" s="37">
        <f>INDEX(INDEX(($B$66:$BD$117,$B$121:$BD$172,$B$177:$BD$228),,,$C$6),ROWS($B$10:P15),COLUMNS($B$10:P15))</f>
        <v>10790</v>
      </c>
      <c r="Q15" s="37">
        <f>INDEX(INDEX(($B$66:$BD$117,$B$121:$BD$172,$B$177:$BD$228),,,$C$6),ROWS($B$10:Q15),COLUMNS($B$10:Q15))</f>
        <v>11906</v>
      </c>
      <c r="R15" s="37">
        <f>INDEX(INDEX(($B$66:$BD$117,$B$121:$BD$172,$B$177:$BD$228),,,$C$6),ROWS($B$10:R15),COLUMNS($B$10:R15))</f>
        <v>5331</v>
      </c>
      <c r="S15" s="37">
        <f>INDEX(INDEX(($B$66:$BD$117,$B$121:$BD$172,$B$177:$BD$228),,,$C$6),ROWS($B$10:S15),COLUMNS($B$10:S15))</f>
        <v>21251</v>
      </c>
      <c r="T15" s="37">
        <f>INDEX(INDEX(($B$66:$BD$117,$B$121:$BD$172,$B$177:$BD$228),,,$C$6),ROWS($B$10:T15),COLUMNS($B$10:T15))</f>
        <v>5891</v>
      </c>
      <c r="U15" s="37">
        <f>INDEX(INDEX(($B$66:$BD$117,$B$121:$BD$172,$B$177:$BD$228),,,$C$6),ROWS($B$10:U15),COLUMNS($B$10:U15))</f>
        <v>2284</v>
      </c>
      <c r="V15" s="37">
        <f>INDEX(INDEX(($B$66:$BD$117,$B$121:$BD$172,$B$177:$BD$228),,,$C$6),ROWS($B$10:V15),COLUMNS($B$10:V15))</f>
        <v>2790</v>
      </c>
      <c r="W15" s="37">
        <f>INDEX(INDEX(($B$66:$BD$117,$B$121:$BD$172,$B$177:$BD$228),,,$C$6),ROWS($B$10:W15),COLUMNS($B$10:W15))</f>
        <v>3763</v>
      </c>
      <c r="X15" s="37">
        <f>INDEX(INDEX(($B$66:$BD$117,$B$121:$BD$172,$B$177:$BD$228),,,$C$6),ROWS($B$10:X15),COLUMNS($B$10:X15))</f>
        <v>5180</v>
      </c>
      <c r="Y15" s="37">
        <f>INDEX(INDEX(($B$66:$BD$117,$B$121:$BD$172,$B$177:$BD$228),,,$C$6),ROWS($B$10:Y15),COLUMNS($B$10:Y15))</f>
        <v>1256</v>
      </c>
      <c r="Z15" s="37">
        <f>INDEX(INDEX(($B$66:$BD$117,$B$121:$BD$172,$B$177:$BD$228),,,$C$6),ROWS($B$10:Z15),COLUMNS($B$10:Z15))</f>
        <v>7902</v>
      </c>
      <c r="AA15" s="37">
        <f>INDEX(INDEX(($B$66:$BD$117,$B$121:$BD$172,$B$177:$BD$228),,,$C$6),ROWS($B$10:AA15),COLUMNS($B$10:AA15))</f>
        <v>14356</v>
      </c>
      <c r="AB15" s="37">
        <f>INDEX(INDEX(($B$66:$BD$117,$B$121:$BD$172,$B$177:$BD$228),,,$C$6),ROWS($B$10:AB15),COLUMNS($B$10:AB15))</f>
        <v>8921</v>
      </c>
      <c r="AC15" s="37">
        <f>INDEX(INDEX(($B$66:$BD$117,$B$121:$BD$172,$B$177:$BD$228),,,$C$6),ROWS($B$10:AC15),COLUMNS($B$10:AC15))</f>
        <v>8539</v>
      </c>
      <c r="AD15" s="37">
        <f>INDEX(INDEX(($B$66:$BD$117,$B$121:$BD$172,$B$177:$BD$228),,,$C$6),ROWS($B$10:AD15),COLUMNS($B$10:AD15))</f>
        <v>2556</v>
      </c>
      <c r="AE15" s="37">
        <f>INDEX(INDEX(($B$66:$BD$117,$B$121:$BD$172,$B$177:$BD$228),,,$C$6),ROWS($B$10:AE15),COLUMNS($B$10:AE15))</f>
        <v>6729</v>
      </c>
      <c r="AF15" s="37">
        <f>INDEX(INDEX(($B$66:$BD$117,$B$121:$BD$172,$B$177:$BD$228),,,$C$6),ROWS($B$10:AF15),COLUMNS($B$10:AF15))</f>
        <v>3060</v>
      </c>
      <c r="AG15" s="37">
        <f>INDEX(INDEX(($B$66:$BD$117,$B$121:$BD$172,$B$177:$BD$228),,,$C$6),ROWS($B$10:AG15),COLUMNS($B$10:AG15))</f>
        <v>3302</v>
      </c>
      <c r="AH15" s="37">
        <f>INDEX(INDEX(($B$66:$BD$117,$B$121:$BD$172,$B$177:$BD$228),,,$C$6),ROWS($B$10:AH15),COLUMNS($B$10:AH15))</f>
        <v>27968</v>
      </c>
      <c r="AI15" s="37">
        <f>INDEX(INDEX(($B$66:$BD$117,$B$121:$BD$172,$B$177:$BD$228),,,$C$6),ROWS($B$10:AI15),COLUMNS($B$10:AI15))</f>
        <v>1327</v>
      </c>
      <c r="AJ15" s="37">
        <f>INDEX(INDEX(($B$66:$BD$117,$B$121:$BD$172,$B$177:$BD$228),,,$C$6),ROWS($B$10:AJ15),COLUMNS($B$10:AJ15))</f>
        <v>12057</v>
      </c>
      <c r="AK15" s="37">
        <f>INDEX(INDEX(($B$66:$BD$117,$B$121:$BD$172,$B$177:$BD$228),,,$C$6),ROWS($B$10:AK15),COLUMNS($B$10:AK15))</f>
        <v>5921</v>
      </c>
      <c r="AL15" s="37">
        <f>INDEX(INDEX(($B$66:$BD$117,$B$121:$BD$172,$B$177:$BD$228),,,$C$6),ROWS($B$10:AL15),COLUMNS($B$10:AL15))</f>
        <v>31261</v>
      </c>
      <c r="AM15" s="37">
        <f>INDEX(INDEX(($B$66:$BD$117,$B$121:$BD$172,$B$177:$BD$228),,,$C$6),ROWS($B$10:AM15),COLUMNS($B$10:AM15))</f>
        <v>11195</v>
      </c>
      <c r="AN15" s="37">
        <f>INDEX(INDEX(($B$66:$BD$117,$B$121:$BD$172,$B$177:$BD$228),,,$C$6),ROWS($B$10:AN15),COLUMNS($B$10:AN15))</f>
        <v>1827</v>
      </c>
      <c r="AO15" s="37">
        <f>INDEX(INDEX(($B$66:$BD$117,$B$121:$BD$172,$B$177:$BD$228),,,$C$6),ROWS($B$10:AO15),COLUMNS($B$10:AO15))</f>
        <v>10653</v>
      </c>
      <c r="AP15" s="37">
        <f>INDEX(INDEX(($B$66:$BD$117,$B$121:$BD$172,$B$177:$BD$228),,,$C$6),ROWS($B$10:AP15),COLUMNS($B$10:AP15))</f>
        <v>6671</v>
      </c>
      <c r="AQ15" s="37">
        <f>INDEX(INDEX(($B$66:$BD$117,$B$121:$BD$172,$B$177:$BD$228),,,$C$6),ROWS($B$10:AQ15),COLUMNS($B$10:AQ15))</f>
        <v>22724</v>
      </c>
      <c r="AR15" s="37">
        <f>INDEX(INDEX(($B$66:$BD$117,$B$121:$BD$172,$B$177:$BD$228),,,$C$6),ROWS($B$10:AR15),COLUMNS($B$10:AR15))</f>
        <v>10466</v>
      </c>
      <c r="AS15" s="37">
        <f>INDEX(INDEX(($B$66:$BD$117,$B$121:$BD$172,$B$177:$BD$228),,,$C$6),ROWS($B$10:AS15),COLUMNS($B$10:AS15))</f>
        <v>1648</v>
      </c>
      <c r="AT15" s="37">
        <f>INDEX(INDEX(($B$66:$BD$117,$B$121:$BD$172,$B$177:$BD$228),,,$C$6),ROWS($B$10:AT15),COLUMNS($B$10:AT15))</f>
        <v>4110</v>
      </c>
      <c r="AU15" s="37">
        <f>INDEX(INDEX(($B$66:$BD$117,$B$121:$BD$172,$B$177:$BD$228),,,$C$6),ROWS($B$10:AU15),COLUMNS($B$10:AU15))</f>
        <v>826</v>
      </c>
      <c r="AV15" s="37">
        <f>INDEX(INDEX(($B$66:$BD$117,$B$121:$BD$172,$B$177:$BD$228),,,$C$6),ROWS($B$10:AV15),COLUMNS($B$10:AV15))</f>
        <v>5802</v>
      </c>
      <c r="AW15" s="37">
        <f>INDEX(INDEX(($B$66:$BD$117,$B$121:$BD$172,$B$177:$BD$228),,,$C$6),ROWS($B$10:AW15),COLUMNS($B$10:AW15))</f>
        <v>43005</v>
      </c>
      <c r="AX15" s="37">
        <f>INDEX(INDEX(($B$66:$BD$117,$B$121:$BD$172,$B$177:$BD$228),,,$C$6),ROWS($B$10:AX15),COLUMNS($B$10:AX15))</f>
        <v>12172</v>
      </c>
      <c r="AY15" s="37">
        <f>INDEX(INDEX(($B$66:$BD$117,$B$121:$BD$172,$B$177:$BD$228),,,$C$6),ROWS($B$10:AY15),COLUMNS($B$10:AY15))</f>
        <v>544</v>
      </c>
      <c r="AZ15" s="37">
        <f>INDEX(INDEX(($B$66:$BD$117,$B$121:$BD$172,$B$177:$BD$228),,,$C$6),ROWS($B$10:AZ15),COLUMNS($B$10:AZ15))</f>
        <v>15625</v>
      </c>
      <c r="BA15" s="37">
        <f>INDEX(INDEX(($B$66:$BD$117,$B$121:$BD$172,$B$177:$BD$228),,,$C$6),ROWS($B$10:BA15),COLUMNS($B$10:BA15))</f>
        <v>34569</v>
      </c>
      <c r="BB15" s="37">
        <f>INDEX(INDEX(($B$66:$BD$117,$B$121:$BD$172,$B$177:$BD$228),,,$C$6),ROWS($B$10:BB15),COLUMNS($B$10:BB15))</f>
        <v>1413</v>
      </c>
      <c r="BC15" s="37">
        <f>INDEX(INDEX(($B$66:$BD$117,$B$121:$BD$172,$B$177:$BD$228),,,$C$6),ROWS($B$10:BC15),COLUMNS($B$10:BC15))</f>
        <v>5681</v>
      </c>
      <c r="BD15" s="69">
        <f>INDEX(INDEX(($B$66:$BD$117,$B$121:$BD$172,$B$177:$BD$228),,,$C$6),ROWS($B$10:BD15),COLUMNS($B$10:BD15))</f>
        <v>1886</v>
      </c>
      <c r="BE15" s="74">
        <f t="shared" si="0"/>
        <v>493641</v>
      </c>
    </row>
    <row r="16" spans="1:57" x14ac:dyDescent="0.25">
      <c r="A16" s="67" t="s">
        <v>13</v>
      </c>
      <c r="B16" s="37">
        <f>INDEX(INDEX(($B$66:$BD$117,$B$121:$BD$172,$B$177:$BD$228),,,$C$6),ROWS($B$10:B16),COLUMNS($B$10:B16))</f>
        <v>5123944</v>
      </c>
      <c r="C16" s="37">
        <f>INDEX(INDEX(($B$66:$BD$117,$B$121:$BD$172,$B$177:$BD$228),,,$C$6),ROWS($B$10:C16),COLUMNS($B$10:C16))</f>
        <v>4131357</v>
      </c>
      <c r="D16" s="37">
        <f>INDEX(INDEX(($B$66:$BD$117,$B$121:$BD$172,$B$177:$BD$228),,,$C$6),ROWS($B$10:D16),COLUMNS($B$10:D16))</f>
        <v>751921</v>
      </c>
      <c r="E16" s="37">
        <f>INDEX(INDEX(($B$66:$BD$117,$B$121:$BD$172,$B$177:$BD$228),,,$C$6),ROWS($B$10:E16),COLUMNS($B$10:E16))</f>
        <v>205060</v>
      </c>
      <c r="F16" s="37">
        <f>INDEX(INDEX(($B$66:$BD$117,$B$121:$BD$172,$B$177:$BD$228),,,$C$6),ROWS($B$10:F16),COLUMNS($B$10:F16))</f>
        <v>3108</v>
      </c>
      <c r="G16" s="37">
        <f>INDEX(INDEX(($B$66:$BD$117,$B$121:$BD$172,$B$177:$BD$228),,,$C$6),ROWS($B$10:G16),COLUMNS($B$10:G16))</f>
        <v>3457</v>
      </c>
      <c r="H16" s="37">
        <f>INDEX(INDEX(($B$66:$BD$117,$B$121:$BD$172,$B$177:$BD$228),,,$C$6),ROWS($B$10:H16),COLUMNS($B$10:H16))</f>
        <v>10589</v>
      </c>
      <c r="I16" s="37">
        <f>INDEX(INDEX(($B$66:$BD$117,$B$121:$BD$172,$B$177:$BD$228),,,$C$6),ROWS($B$10:I16),COLUMNS($B$10:I16))</f>
        <v>1043</v>
      </c>
      <c r="J16" s="37">
        <f>INDEX(INDEX(($B$66:$BD$117,$B$121:$BD$172,$B$177:$BD$228),,,$C$6),ROWS($B$10:J16),COLUMNS($B$10:J16))</f>
        <v>22152</v>
      </c>
      <c r="K16" s="37" t="str">
        <f>INDEX(INDEX(($B$66:$BD$117,$B$121:$BD$172,$B$177:$BD$228),,,$C$6),ROWS($B$10:K16),COLUMNS($B$10:K16))</f>
        <v>N/A</v>
      </c>
      <c r="L16" s="37">
        <f>INDEX(INDEX(($B$66:$BD$117,$B$121:$BD$172,$B$177:$BD$228),,,$C$6),ROWS($B$10:L16),COLUMNS($B$10:L16))</f>
        <v>1317</v>
      </c>
      <c r="M16" s="37">
        <f>INDEX(INDEX(($B$66:$BD$117,$B$121:$BD$172,$B$177:$BD$228),,,$C$6),ROWS($B$10:M16),COLUMNS($B$10:M16))</f>
        <v>70</v>
      </c>
      <c r="N16" s="37">
        <f>INDEX(INDEX(($B$66:$BD$117,$B$121:$BD$172,$B$177:$BD$228),,,$C$6),ROWS($B$10:N16),COLUMNS($B$10:N16))</f>
        <v>488</v>
      </c>
      <c r="O16" s="37">
        <f>INDEX(INDEX(($B$66:$BD$117,$B$121:$BD$172,$B$177:$BD$228),,,$C$6),ROWS($B$10:O16),COLUMNS($B$10:O16))</f>
        <v>8615</v>
      </c>
      <c r="P16" s="37">
        <f>INDEX(INDEX(($B$66:$BD$117,$B$121:$BD$172,$B$177:$BD$228),,,$C$6),ROWS($B$10:P16),COLUMNS($B$10:P16))</f>
        <v>5834</v>
      </c>
      <c r="Q16" s="37">
        <f>INDEX(INDEX(($B$66:$BD$117,$B$121:$BD$172,$B$177:$BD$228),,,$C$6),ROWS($B$10:Q16),COLUMNS($B$10:Q16))</f>
        <v>2536</v>
      </c>
      <c r="R16" s="37">
        <f>INDEX(INDEX(($B$66:$BD$117,$B$121:$BD$172,$B$177:$BD$228),,,$C$6),ROWS($B$10:R16),COLUMNS($B$10:R16))</f>
        <v>2660</v>
      </c>
      <c r="S16" s="37">
        <f>INDEX(INDEX(($B$66:$BD$117,$B$121:$BD$172,$B$177:$BD$228),,,$C$6),ROWS($B$10:S16),COLUMNS($B$10:S16))</f>
        <v>6374</v>
      </c>
      <c r="T16" s="37">
        <f>INDEX(INDEX(($B$66:$BD$117,$B$121:$BD$172,$B$177:$BD$228),,,$C$6),ROWS($B$10:T16),COLUMNS($B$10:T16))</f>
        <v>4336</v>
      </c>
      <c r="U16" s="37">
        <f>INDEX(INDEX(($B$66:$BD$117,$B$121:$BD$172,$B$177:$BD$228),,,$C$6),ROWS($B$10:U16),COLUMNS($B$10:U16))</f>
        <v>2776</v>
      </c>
      <c r="V16" s="37">
        <f>INDEX(INDEX(($B$66:$BD$117,$B$121:$BD$172,$B$177:$BD$228),,,$C$6),ROWS($B$10:V16),COLUMNS($B$10:V16))</f>
        <v>5283</v>
      </c>
      <c r="W16" s="37">
        <f>INDEX(INDEX(($B$66:$BD$117,$B$121:$BD$172,$B$177:$BD$228),,,$C$6),ROWS($B$10:W16),COLUMNS($B$10:W16))</f>
        <v>2500</v>
      </c>
      <c r="X16" s="37">
        <f>INDEX(INDEX(($B$66:$BD$117,$B$121:$BD$172,$B$177:$BD$228),,,$C$6),ROWS($B$10:X16),COLUMNS($B$10:X16))</f>
        <v>5048</v>
      </c>
      <c r="Y16" s="37">
        <f>INDEX(INDEX(($B$66:$BD$117,$B$121:$BD$172,$B$177:$BD$228),,,$C$6),ROWS($B$10:Y16),COLUMNS($B$10:Y16))</f>
        <v>20</v>
      </c>
      <c r="Z16" s="37">
        <f>INDEX(INDEX(($B$66:$BD$117,$B$121:$BD$172,$B$177:$BD$228),,,$C$6),ROWS($B$10:Z16),COLUMNS($B$10:Z16))</f>
        <v>2844</v>
      </c>
      <c r="AA16" s="37">
        <f>INDEX(INDEX(($B$66:$BD$117,$B$121:$BD$172,$B$177:$BD$228),,,$C$6),ROWS($B$10:AA16),COLUMNS($B$10:AA16))</f>
        <v>5939</v>
      </c>
      <c r="AB16" s="37">
        <f>INDEX(INDEX(($B$66:$BD$117,$B$121:$BD$172,$B$177:$BD$228),,,$C$6),ROWS($B$10:AB16),COLUMNS($B$10:AB16))</f>
        <v>3343</v>
      </c>
      <c r="AC16" s="37">
        <f>INDEX(INDEX(($B$66:$BD$117,$B$121:$BD$172,$B$177:$BD$228),,,$C$6),ROWS($B$10:AC16),COLUMNS($B$10:AC16))</f>
        <v>2992</v>
      </c>
      <c r="AD16" s="37">
        <f>INDEX(INDEX(($B$66:$BD$117,$B$121:$BD$172,$B$177:$BD$228),,,$C$6),ROWS($B$10:AD16),COLUMNS($B$10:AD16))</f>
        <v>835</v>
      </c>
      <c r="AE16" s="37">
        <f>INDEX(INDEX(($B$66:$BD$117,$B$121:$BD$172,$B$177:$BD$228),,,$C$6),ROWS($B$10:AE16),COLUMNS($B$10:AE16))</f>
        <v>3771</v>
      </c>
      <c r="AF16" s="37">
        <f>INDEX(INDEX(($B$66:$BD$117,$B$121:$BD$172,$B$177:$BD$228),,,$C$6),ROWS($B$10:AF16),COLUMNS($B$10:AF16))</f>
        <v>2021</v>
      </c>
      <c r="AG16" s="37">
        <f>INDEX(INDEX(($B$66:$BD$117,$B$121:$BD$172,$B$177:$BD$228),,,$C$6),ROWS($B$10:AG16),COLUMNS($B$10:AG16))</f>
        <v>4472</v>
      </c>
      <c r="AH16" s="37">
        <f>INDEX(INDEX(($B$66:$BD$117,$B$121:$BD$172,$B$177:$BD$228),,,$C$6),ROWS($B$10:AH16),COLUMNS($B$10:AH16))</f>
        <v>3789</v>
      </c>
      <c r="AI16" s="37">
        <f>INDEX(INDEX(($B$66:$BD$117,$B$121:$BD$172,$B$177:$BD$228),,,$C$6),ROWS($B$10:AI16),COLUMNS($B$10:AI16))</f>
        <v>679</v>
      </c>
      <c r="AJ16" s="37">
        <f>INDEX(INDEX(($B$66:$BD$117,$B$121:$BD$172,$B$177:$BD$228),,,$C$6),ROWS($B$10:AJ16),COLUMNS($B$10:AJ16))</f>
        <v>2464</v>
      </c>
      <c r="AK16" s="37">
        <f>INDEX(INDEX(($B$66:$BD$117,$B$121:$BD$172,$B$177:$BD$228),,,$C$6),ROWS($B$10:AK16),COLUMNS($B$10:AK16))</f>
        <v>6520</v>
      </c>
      <c r="AL16" s="37">
        <f>INDEX(INDEX(($B$66:$BD$117,$B$121:$BD$172,$B$177:$BD$228),,,$C$6),ROWS($B$10:AL16),COLUMNS($B$10:AL16))</f>
        <v>7250</v>
      </c>
      <c r="AM16" s="37">
        <f>INDEX(INDEX(($B$66:$BD$117,$B$121:$BD$172,$B$177:$BD$228),,,$C$6),ROWS($B$10:AM16),COLUMNS($B$10:AM16))</f>
        <v>4378</v>
      </c>
      <c r="AN16" s="37">
        <f>INDEX(INDEX(($B$66:$BD$117,$B$121:$BD$172,$B$177:$BD$228),,,$C$6),ROWS($B$10:AN16),COLUMNS($B$10:AN16))</f>
        <v>1918</v>
      </c>
      <c r="AO16" s="37">
        <f>INDEX(INDEX(($B$66:$BD$117,$B$121:$BD$172,$B$177:$BD$228),,,$C$6),ROWS($B$10:AO16),COLUMNS($B$10:AO16))</f>
        <v>4533</v>
      </c>
      <c r="AP16" s="37">
        <f>INDEX(INDEX(($B$66:$BD$117,$B$121:$BD$172,$B$177:$BD$228),,,$C$6),ROWS($B$10:AP16),COLUMNS($B$10:AP16))</f>
        <v>4582</v>
      </c>
      <c r="AQ16" s="37">
        <f>INDEX(INDEX(($B$66:$BD$117,$B$121:$BD$172,$B$177:$BD$228),,,$C$6),ROWS($B$10:AQ16),COLUMNS($B$10:AQ16))</f>
        <v>2419</v>
      </c>
      <c r="AR16" s="37">
        <f>INDEX(INDEX(($B$66:$BD$117,$B$121:$BD$172,$B$177:$BD$228),,,$C$6),ROWS($B$10:AR16),COLUMNS($B$10:AR16))</f>
        <v>3950</v>
      </c>
      <c r="AS16" s="37">
        <f>INDEX(INDEX(($B$66:$BD$117,$B$121:$BD$172,$B$177:$BD$228),,,$C$6),ROWS($B$10:AS16),COLUMNS($B$10:AS16))</f>
        <v>137</v>
      </c>
      <c r="AT16" s="37">
        <f>INDEX(INDEX(($B$66:$BD$117,$B$121:$BD$172,$B$177:$BD$228),,,$C$6),ROWS($B$10:AT16),COLUMNS($B$10:AT16))</f>
        <v>2383</v>
      </c>
      <c r="AU16" s="37">
        <f>INDEX(INDEX(($B$66:$BD$117,$B$121:$BD$172,$B$177:$BD$228),,,$C$6),ROWS($B$10:AU16),COLUMNS($B$10:AU16))</f>
        <v>756</v>
      </c>
      <c r="AV16" s="37">
        <f>INDEX(INDEX(($B$66:$BD$117,$B$121:$BD$172,$B$177:$BD$228),,,$C$6),ROWS($B$10:AV16),COLUMNS($B$10:AV16))</f>
        <v>2535</v>
      </c>
      <c r="AW16" s="37">
        <f>INDEX(INDEX(($B$66:$BD$117,$B$121:$BD$172,$B$177:$BD$228),,,$C$6),ROWS($B$10:AW16),COLUMNS($B$10:AW16))</f>
        <v>17355</v>
      </c>
      <c r="AX16" s="37">
        <f>INDEX(INDEX(($B$66:$BD$117,$B$121:$BD$172,$B$177:$BD$228),,,$C$6),ROWS($B$10:AX16),COLUMNS($B$10:AX16))</f>
        <v>6398</v>
      </c>
      <c r="AY16" s="37">
        <f>INDEX(INDEX(($B$66:$BD$117,$B$121:$BD$172,$B$177:$BD$228),,,$C$6),ROWS($B$10:AY16),COLUMNS($B$10:AY16))</f>
        <v>503</v>
      </c>
      <c r="AZ16" s="37">
        <f>INDEX(INDEX(($B$66:$BD$117,$B$121:$BD$172,$B$177:$BD$228),,,$C$6),ROWS($B$10:AZ16),COLUMNS($B$10:AZ16))</f>
        <v>3796</v>
      </c>
      <c r="BA16" s="37">
        <f>INDEX(INDEX(($B$66:$BD$117,$B$121:$BD$172,$B$177:$BD$228),,,$C$6),ROWS($B$10:BA16),COLUMNS($B$10:BA16))</f>
        <v>4853</v>
      </c>
      <c r="BB16" s="37">
        <f>INDEX(INDEX(($B$66:$BD$117,$B$121:$BD$172,$B$177:$BD$228),,,$C$6),ROWS($B$10:BB16),COLUMNS($B$10:BB16))</f>
        <v>837</v>
      </c>
      <c r="BC16" s="37">
        <f>INDEX(INDEX(($B$66:$BD$117,$B$121:$BD$172,$B$177:$BD$228),,,$C$6),ROWS($B$10:BC16),COLUMNS($B$10:BC16))</f>
        <v>3000</v>
      </c>
      <c r="BD16" s="69">
        <f>INDEX(INDEX(($B$66:$BD$117,$B$121:$BD$172,$B$177:$BD$228),,,$C$6),ROWS($B$10:BD16),COLUMNS($B$10:BD16))</f>
        <v>5602</v>
      </c>
      <c r="BE16" s="74">
        <f t="shared" si="0"/>
        <v>205060</v>
      </c>
    </row>
    <row r="17" spans="1:57" x14ac:dyDescent="0.25">
      <c r="A17" s="67" t="s">
        <v>14</v>
      </c>
      <c r="B17" s="37">
        <f>INDEX(INDEX(($B$66:$BD$117,$B$121:$BD$172,$B$177:$BD$228),,,$C$6),ROWS($B$10:B17),COLUMNS($B$10:B17))</f>
        <v>3555319</v>
      </c>
      <c r="C17" s="37">
        <f>INDEX(INDEX(($B$66:$BD$117,$B$121:$BD$172,$B$177:$BD$228),,,$C$6),ROWS($B$10:C17),COLUMNS($B$10:C17))</f>
        <v>3114940</v>
      </c>
      <c r="D17" s="37">
        <f>INDEX(INDEX(($B$66:$BD$117,$B$121:$BD$172,$B$177:$BD$228),,,$C$6),ROWS($B$10:D17),COLUMNS($B$10:D17))</f>
        <v>334918</v>
      </c>
      <c r="E17" s="37">
        <f>INDEX(INDEX(($B$66:$BD$117,$B$121:$BD$172,$B$177:$BD$228),,,$C$6),ROWS($B$10:E17),COLUMNS($B$10:E17))</f>
        <v>80311</v>
      </c>
      <c r="F17" s="37">
        <f>INDEX(INDEX(($B$66:$BD$117,$B$121:$BD$172,$B$177:$BD$228),,,$C$6),ROWS($B$10:F17),COLUMNS($B$10:F17))</f>
        <v>46</v>
      </c>
      <c r="G17" s="37">
        <f>INDEX(INDEX(($B$66:$BD$117,$B$121:$BD$172,$B$177:$BD$228),,,$C$6),ROWS($B$10:G17),COLUMNS($B$10:G17))</f>
        <v>439</v>
      </c>
      <c r="H17" s="37">
        <f>INDEX(INDEX(($B$66:$BD$117,$B$121:$BD$172,$B$177:$BD$228),,,$C$6),ROWS($B$10:H17),COLUMNS($B$10:H17))</f>
        <v>3167</v>
      </c>
      <c r="I17" s="37">
        <f>INDEX(INDEX(($B$66:$BD$117,$B$121:$BD$172,$B$177:$BD$228),,,$C$6),ROWS($B$10:I17),COLUMNS($B$10:I17))</f>
        <v>200</v>
      </c>
      <c r="J17" s="37">
        <f>INDEX(INDEX(($B$66:$BD$117,$B$121:$BD$172,$B$177:$BD$228),,,$C$6),ROWS($B$10:J17),COLUMNS($B$10:J17))</f>
        <v>3161</v>
      </c>
      <c r="K17" s="37">
        <f>INDEX(INDEX(($B$66:$BD$117,$B$121:$BD$172,$B$177:$BD$228),,,$C$6),ROWS($B$10:K17),COLUMNS($B$10:K17))</f>
        <v>367</v>
      </c>
      <c r="L17" s="37" t="str">
        <f>INDEX(INDEX(($B$66:$BD$117,$B$121:$BD$172,$B$177:$BD$228),,,$C$6),ROWS($B$10:L17),COLUMNS($B$10:L17))</f>
        <v>N/A</v>
      </c>
      <c r="M17" s="37">
        <f>INDEX(INDEX(($B$66:$BD$117,$B$121:$BD$172,$B$177:$BD$228),,,$C$6),ROWS($B$10:M17),COLUMNS($B$10:M17))</f>
        <v>22</v>
      </c>
      <c r="N17" s="37">
        <f>INDEX(INDEX(($B$66:$BD$117,$B$121:$BD$172,$B$177:$BD$228),,,$C$6),ROWS($B$10:N17),COLUMNS($B$10:N17))</f>
        <v>288</v>
      </c>
      <c r="O17" s="37">
        <f>INDEX(INDEX(($B$66:$BD$117,$B$121:$BD$172,$B$177:$BD$228),,,$C$6),ROWS($B$10:O17),COLUMNS($B$10:O17))</f>
        <v>6578</v>
      </c>
      <c r="P17" s="37">
        <f>INDEX(INDEX(($B$66:$BD$117,$B$121:$BD$172,$B$177:$BD$228),,,$C$6),ROWS($B$10:P17),COLUMNS($B$10:P17))</f>
        <v>1702</v>
      </c>
      <c r="Q17" s="37">
        <f>INDEX(INDEX(($B$66:$BD$117,$B$121:$BD$172,$B$177:$BD$228),,,$C$6),ROWS($B$10:Q17),COLUMNS($B$10:Q17))</f>
        <v>408</v>
      </c>
      <c r="R17" s="37">
        <f>INDEX(INDEX(($B$66:$BD$117,$B$121:$BD$172,$B$177:$BD$228),,,$C$6),ROWS($B$10:R17),COLUMNS($B$10:R17))</f>
        <v>97</v>
      </c>
      <c r="S17" s="37">
        <f>INDEX(INDEX(($B$66:$BD$117,$B$121:$BD$172,$B$177:$BD$228),,,$C$6),ROWS($B$10:S17),COLUMNS($B$10:S17))</f>
        <v>912</v>
      </c>
      <c r="T17" s="37">
        <f>INDEX(INDEX(($B$66:$BD$117,$B$121:$BD$172,$B$177:$BD$228),,,$C$6),ROWS($B$10:T17),COLUMNS($B$10:T17))</f>
        <v>53</v>
      </c>
      <c r="U17" s="37">
        <f>INDEX(INDEX(($B$66:$BD$117,$B$121:$BD$172,$B$177:$BD$228),,,$C$6),ROWS($B$10:U17),COLUMNS($B$10:U17))</f>
        <v>0</v>
      </c>
      <c r="V17" s="37">
        <f>INDEX(INDEX(($B$66:$BD$117,$B$121:$BD$172,$B$177:$BD$228),,,$C$6),ROWS($B$10:V17),COLUMNS($B$10:V17))</f>
        <v>0</v>
      </c>
      <c r="W17" s="37">
        <f>INDEX(INDEX(($B$66:$BD$117,$B$121:$BD$172,$B$177:$BD$228),,,$C$6),ROWS($B$10:W17),COLUMNS($B$10:W17))</f>
        <v>124</v>
      </c>
      <c r="X17" s="37">
        <f>INDEX(INDEX(($B$66:$BD$117,$B$121:$BD$172,$B$177:$BD$228),,,$C$6),ROWS($B$10:X17),COLUMNS($B$10:X17))</f>
        <v>909</v>
      </c>
      <c r="Y17" s="37">
        <f>INDEX(INDEX(($B$66:$BD$117,$B$121:$BD$172,$B$177:$BD$228),,,$C$6),ROWS($B$10:Y17),COLUMNS($B$10:Y17))</f>
        <v>1224</v>
      </c>
      <c r="Z17" s="37">
        <f>INDEX(INDEX(($B$66:$BD$117,$B$121:$BD$172,$B$177:$BD$228),,,$C$6),ROWS($B$10:Z17),COLUMNS($B$10:Z17))</f>
        <v>1752</v>
      </c>
      <c r="AA17" s="37">
        <f>INDEX(INDEX(($B$66:$BD$117,$B$121:$BD$172,$B$177:$BD$228),,,$C$6),ROWS($B$10:AA17),COLUMNS($B$10:AA17))</f>
        <v>8743</v>
      </c>
      <c r="AB17" s="37">
        <f>INDEX(INDEX(($B$66:$BD$117,$B$121:$BD$172,$B$177:$BD$228),,,$C$6),ROWS($B$10:AB17),COLUMNS($B$10:AB17))</f>
        <v>753</v>
      </c>
      <c r="AC17" s="37">
        <f>INDEX(INDEX(($B$66:$BD$117,$B$121:$BD$172,$B$177:$BD$228),,,$C$6),ROWS($B$10:AC17),COLUMNS($B$10:AC17))</f>
        <v>605</v>
      </c>
      <c r="AD17" s="37">
        <f>INDEX(INDEX(($B$66:$BD$117,$B$121:$BD$172,$B$177:$BD$228),,,$C$6),ROWS($B$10:AD17),COLUMNS($B$10:AD17))</f>
        <v>276</v>
      </c>
      <c r="AE17" s="37">
        <f>INDEX(INDEX(($B$66:$BD$117,$B$121:$BD$172,$B$177:$BD$228),,,$C$6),ROWS($B$10:AE17),COLUMNS($B$10:AE17))</f>
        <v>358</v>
      </c>
      <c r="AF17" s="37">
        <f>INDEX(INDEX(($B$66:$BD$117,$B$121:$BD$172,$B$177:$BD$228),,,$C$6),ROWS($B$10:AF17),COLUMNS($B$10:AF17))</f>
        <v>50</v>
      </c>
      <c r="AG17" s="37">
        <f>INDEX(INDEX(($B$66:$BD$117,$B$121:$BD$172,$B$177:$BD$228),,,$C$6),ROWS($B$10:AG17),COLUMNS($B$10:AG17))</f>
        <v>45</v>
      </c>
      <c r="AH17" s="37">
        <f>INDEX(INDEX(($B$66:$BD$117,$B$121:$BD$172,$B$177:$BD$228),,,$C$6),ROWS($B$10:AH17),COLUMNS($B$10:AH17))</f>
        <v>172</v>
      </c>
      <c r="AI17" s="37">
        <f>INDEX(INDEX(($B$66:$BD$117,$B$121:$BD$172,$B$177:$BD$228),,,$C$6),ROWS($B$10:AI17),COLUMNS($B$10:AI17))</f>
        <v>1009</v>
      </c>
      <c r="AJ17" s="37">
        <f>INDEX(INDEX(($B$66:$BD$117,$B$121:$BD$172,$B$177:$BD$228),,,$C$6),ROWS($B$10:AJ17),COLUMNS($B$10:AJ17))</f>
        <v>5665</v>
      </c>
      <c r="AK17" s="37">
        <f>INDEX(INDEX(($B$66:$BD$117,$B$121:$BD$172,$B$177:$BD$228),,,$C$6),ROWS($B$10:AK17),COLUMNS($B$10:AK17))</f>
        <v>444</v>
      </c>
      <c r="AL17" s="37">
        <f>INDEX(INDEX(($B$66:$BD$117,$B$121:$BD$172,$B$177:$BD$228),,,$C$6),ROWS($B$10:AL17),COLUMNS($B$10:AL17))</f>
        <v>23310</v>
      </c>
      <c r="AM17" s="37">
        <f>INDEX(INDEX(($B$66:$BD$117,$B$121:$BD$172,$B$177:$BD$228),,,$C$6),ROWS($B$10:AM17),COLUMNS($B$10:AM17))</f>
        <v>3379</v>
      </c>
      <c r="AN17" s="37">
        <f>INDEX(INDEX(($B$66:$BD$117,$B$121:$BD$172,$B$177:$BD$228),,,$C$6),ROWS($B$10:AN17),COLUMNS($B$10:AN17))</f>
        <v>0</v>
      </c>
      <c r="AO17" s="37">
        <f>INDEX(INDEX(($B$66:$BD$117,$B$121:$BD$172,$B$177:$BD$228),,,$C$6),ROWS($B$10:AO17),COLUMNS($B$10:AO17))</f>
        <v>287</v>
      </c>
      <c r="AP17" s="37">
        <f>INDEX(INDEX(($B$66:$BD$117,$B$121:$BD$172,$B$177:$BD$228),,,$C$6),ROWS($B$10:AP17),COLUMNS($B$10:AP17))</f>
        <v>415</v>
      </c>
      <c r="AQ17" s="37">
        <f>INDEX(INDEX(($B$66:$BD$117,$B$121:$BD$172,$B$177:$BD$228),,,$C$6),ROWS($B$10:AQ17),COLUMNS($B$10:AQ17))</f>
        <v>35</v>
      </c>
      <c r="AR17" s="37">
        <f>INDEX(INDEX(($B$66:$BD$117,$B$121:$BD$172,$B$177:$BD$228),,,$C$6),ROWS($B$10:AR17),COLUMNS($B$10:AR17))</f>
        <v>2214</v>
      </c>
      <c r="AS17" s="37">
        <f>INDEX(INDEX(($B$66:$BD$117,$B$121:$BD$172,$B$177:$BD$228),,,$C$6),ROWS($B$10:AS17),COLUMNS($B$10:AS17))</f>
        <v>1558</v>
      </c>
      <c r="AT17" s="37">
        <f>INDEX(INDEX(($B$66:$BD$117,$B$121:$BD$172,$B$177:$BD$228),,,$C$6),ROWS($B$10:AT17),COLUMNS($B$10:AT17))</f>
        <v>940</v>
      </c>
      <c r="AU17" s="37">
        <f>INDEX(INDEX(($B$66:$BD$117,$B$121:$BD$172,$B$177:$BD$228),,,$C$6),ROWS($B$10:AU17),COLUMNS($B$10:AU17))</f>
        <v>0</v>
      </c>
      <c r="AV17" s="37">
        <f>INDEX(INDEX(($B$66:$BD$117,$B$121:$BD$172,$B$177:$BD$228),,,$C$6),ROWS($B$10:AV17),COLUMNS($B$10:AV17))</f>
        <v>260</v>
      </c>
      <c r="AW17" s="37">
        <f>INDEX(INDEX(($B$66:$BD$117,$B$121:$BD$172,$B$177:$BD$228),,,$C$6),ROWS($B$10:AW17),COLUMNS($B$10:AW17))</f>
        <v>3279</v>
      </c>
      <c r="AX17" s="37">
        <f>INDEX(INDEX(($B$66:$BD$117,$B$121:$BD$172,$B$177:$BD$228),,,$C$6),ROWS($B$10:AX17),COLUMNS($B$10:AX17))</f>
        <v>45</v>
      </c>
      <c r="AY17" s="37">
        <f>INDEX(INDEX(($B$66:$BD$117,$B$121:$BD$172,$B$177:$BD$228),,,$C$6),ROWS($B$10:AY17),COLUMNS($B$10:AY17))</f>
        <v>709</v>
      </c>
      <c r="AZ17" s="37">
        <f>INDEX(INDEX(($B$66:$BD$117,$B$121:$BD$172,$B$177:$BD$228),,,$C$6),ROWS($B$10:AZ17),COLUMNS($B$10:AZ17))</f>
        <v>1729</v>
      </c>
      <c r="BA17" s="37">
        <f>INDEX(INDEX(($B$66:$BD$117,$B$121:$BD$172,$B$177:$BD$228),,,$C$6),ROWS($B$10:BA17),COLUMNS($B$10:BA17))</f>
        <v>1593</v>
      </c>
      <c r="BB17" s="37">
        <f>INDEX(INDEX(($B$66:$BD$117,$B$121:$BD$172,$B$177:$BD$228),,,$C$6),ROWS($B$10:BB17),COLUMNS($B$10:BB17))</f>
        <v>174</v>
      </c>
      <c r="BC17" s="37">
        <f>INDEX(INDEX(($B$66:$BD$117,$B$121:$BD$172,$B$177:$BD$228),,,$C$6),ROWS($B$10:BC17),COLUMNS($B$10:BC17))</f>
        <v>711</v>
      </c>
      <c r="BD17" s="69">
        <f>INDEX(INDEX(($B$66:$BD$117,$B$121:$BD$172,$B$177:$BD$228),,,$C$6),ROWS($B$10:BD17),COLUMNS($B$10:BD17))</f>
        <v>104</v>
      </c>
      <c r="BE17" s="74">
        <f t="shared" si="0"/>
        <v>80311</v>
      </c>
    </row>
    <row r="18" spans="1:57" x14ac:dyDescent="0.25">
      <c r="A18" s="67" t="s">
        <v>15</v>
      </c>
      <c r="B18" s="37">
        <f>INDEX(INDEX(($B$66:$BD$117,$B$121:$BD$172,$B$177:$BD$228),,,$C$6),ROWS($B$10:B18),COLUMNS($B$10:B18))</f>
        <v>906576</v>
      </c>
      <c r="C18" s="37">
        <f>INDEX(INDEX(($B$66:$BD$117,$B$121:$BD$172,$B$177:$BD$228),,,$C$6),ROWS($B$10:C18),COLUMNS($B$10:C18))</f>
        <v>782216</v>
      </c>
      <c r="D18" s="37">
        <f>INDEX(INDEX(($B$66:$BD$117,$B$121:$BD$172,$B$177:$BD$228),,,$C$6),ROWS($B$10:D18),COLUMNS($B$10:D18))</f>
        <v>86003</v>
      </c>
      <c r="E18" s="37">
        <f>INDEX(INDEX(($B$66:$BD$117,$B$121:$BD$172,$B$177:$BD$228),,,$C$6),ROWS($B$10:E18),COLUMNS($B$10:E18))</f>
        <v>34757</v>
      </c>
      <c r="F18" s="37">
        <f>INDEX(INDEX(($B$66:$BD$117,$B$121:$BD$172,$B$177:$BD$228),,,$C$6),ROWS($B$10:F18),COLUMNS($B$10:F18))</f>
        <v>119</v>
      </c>
      <c r="G18" s="37">
        <f>INDEX(INDEX(($B$66:$BD$117,$B$121:$BD$172,$B$177:$BD$228),,,$C$6),ROWS($B$10:G18),COLUMNS($B$10:G18))</f>
        <v>692</v>
      </c>
      <c r="H18" s="37">
        <f>INDEX(INDEX(($B$66:$BD$117,$B$121:$BD$172,$B$177:$BD$228),,,$C$6),ROWS($B$10:H18),COLUMNS($B$10:H18))</f>
        <v>188</v>
      </c>
      <c r="I18" s="37">
        <f>INDEX(INDEX(($B$66:$BD$117,$B$121:$BD$172,$B$177:$BD$228),,,$C$6),ROWS($B$10:I18),COLUMNS($B$10:I18))</f>
        <v>0</v>
      </c>
      <c r="J18" s="37">
        <f>INDEX(INDEX(($B$66:$BD$117,$B$121:$BD$172,$B$177:$BD$228),,,$C$6),ROWS($B$10:J18),COLUMNS($B$10:J18))</f>
        <v>2221</v>
      </c>
      <c r="K18" s="37">
        <f>INDEX(INDEX(($B$66:$BD$117,$B$121:$BD$172,$B$177:$BD$228),,,$C$6),ROWS($B$10:K18),COLUMNS($B$10:K18))</f>
        <v>0</v>
      </c>
      <c r="L18" s="37">
        <f>INDEX(INDEX(($B$66:$BD$117,$B$121:$BD$172,$B$177:$BD$228),,,$C$6),ROWS($B$10:L18),COLUMNS($B$10:L18))</f>
        <v>1489</v>
      </c>
      <c r="M18" s="37" t="str">
        <f>INDEX(INDEX(($B$66:$BD$117,$B$121:$BD$172,$B$177:$BD$228),,,$C$6),ROWS($B$10:M18),COLUMNS($B$10:M18))</f>
        <v>N/A</v>
      </c>
      <c r="N18" s="37">
        <f>INDEX(INDEX(($B$66:$BD$117,$B$121:$BD$172,$B$177:$BD$228),,,$C$6),ROWS($B$10:N18),COLUMNS($B$10:N18))</f>
        <v>11</v>
      </c>
      <c r="O18" s="37">
        <f>INDEX(INDEX(($B$66:$BD$117,$B$121:$BD$172,$B$177:$BD$228),,,$C$6),ROWS($B$10:O18),COLUMNS($B$10:O18))</f>
        <v>715</v>
      </c>
      <c r="P18" s="37">
        <f>INDEX(INDEX(($B$66:$BD$117,$B$121:$BD$172,$B$177:$BD$228),,,$C$6),ROWS($B$10:P18),COLUMNS($B$10:P18))</f>
        <v>179</v>
      </c>
      <c r="Q18" s="37">
        <f>INDEX(INDEX(($B$66:$BD$117,$B$121:$BD$172,$B$177:$BD$228),,,$C$6),ROWS($B$10:Q18),COLUMNS($B$10:Q18))</f>
        <v>0</v>
      </c>
      <c r="R18" s="37">
        <f>INDEX(INDEX(($B$66:$BD$117,$B$121:$BD$172,$B$177:$BD$228),,,$C$6),ROWS($B$10:R18),COLUMNS($B$10:R18))</f>
        <v>32</v>
      </c>
      <c r="S18" s="37">
        <f>INDEX(INDEX(($B$66:$BD$117,$B$121:$BD$172,$B$177:$BD$228),,,$C$6),ROWS($B$10:S18),COLUMNS($B$10:S18))</f>
        <v>567</v>
      </c>
      <c r="T18" s="37">
        <f>INDEX(INDEX(($B$66:$BD$117,$B$121:$BD$172,$B$177:$BD$228),,,$C$6),ROWS($B$10:T18),COLUMNS($B$10:T18))</f>
        <v>62</v>
      </c>
      <c r="U18" s="37">
        <f>INDEX(INDEX(($B$66:$BD$117,$B$121:$BD$172,$B$177:$BD$228),,,$C$6),ROWS($B$10:U18),COLUMNS($B$10:U18))</f>
        <v>30</v>
      </c>
      <c r="V18" s="37">
        <f>INDEX(INDEX(($B$66:$BD$117,$B$121:$BD$172,$B$177:$BD$228),,,$C$6),ROWS($B$10:V18),COLUMNS($B$10:V18))</f>
        <v>113</v>
      </c>
      <c r="W18" s="37">
        <f>INDEX(INDEX(($B$66:$BD$117,$B$121:$BD$172,$B$177:$BD$228),,,$C$6),ROWS($B$10:W18),COLUMNS($B$10:W18))</f>
        <v>0</v>
      </c>
      <c r="X18" s="37">
        <f>INDEX(INDEX(($B$66:$BD$117,$B$121:$BD$172,$B$177:$BD$228),,,$C$6),ROWS($B$10:X18),COLUMNS($B$10:X18))</f>
        <v>178</v>
      </c>
      <c r="Y18" s="37">
        <f>INDEX(INDEX(($B$66:$BD$117,$B$121:$BD$172,$B$177:$BD$228),,,$C$6),ROWS($B$10:Y18),COLUMNS($B$10:Y18))</f>
        <v>0</v>
      </c>
      <c r="Z18" s="37">
        <f>INDEX(INDEX(($B$66:$BD$117,$B$121:$BD$172,$B$177:$BD$228),,,$C$6),ROWS($B$10:Z18),COLUMNS($B$10:Z18))</f>
        <v>5649</v>
      </c>
      <c r="AA18" s="37">
        <f>INDEX(INDEX(($B$66:$BD$117,$B$121:$BD$172,$B$177:$BD$228),,,$C$6),ROWS($B$10:AA18),COLUMNS($B$10:AA18))</f>
        <v>157</v>
      </c>
      <c r="AB18" s="37">
        <f>INDEX(INDEX(($B$66:$BD$117,$B$121:$BD$172,$B$177:$BD$228),,,$C$6),ROWS($B$10:AB18),COLUMNS($B$10:AB18))</f>
        <v>227</v>
      </c>
      <c r="AC18" s="37">
        <f>INDEX(INDEX(($B$66:$BD$117,$B$121:$BD$172,$B$177:$BD$228),,,$C$6),ROWS($B$10:AC18),COLUMNS($B$10:AC18))</f>
        <v>351</v>
      </c>
      <c r="AD18" s="37">
        <f>INDEX(INDEX(($B$66:$BD$117,$B$121:$BD$172,$B$177:$BD$228),,,$C$6),ROWS($B$10:AD18),COLUMNS($B$10:AD18))</f>
        <v>58</v>
      </c>
      <c r="AE18" s="37">
        <f>INDEX(INDEX(($B$66:$BD$117,$B$121:$BD$172,$B$177:$BD$228),,,$C$6),ROWS($B$10:AE18),COLUMNS($B$10:AE18))</f>
        <v>80</v>
      </c>
      <c r="AF18" s="37">
        <f>INDEX(INDEX(($B$66:$BD$117,$B$121:$BD$172,$B$177:$BD$228),,,$C$6),ROWS($B$10:AF18),COLUMNS($B$10:AF18))</f>
        <v>0</v>
      </c>
      <c r="AG18" s="37">
        <f>INDEX(INDEX(($B$66:$BD$117,$B$121:$BD$172,$B$177:$BD$228),,,$C$6),ROWS($B$10:AG18),COLUMNS($B$10:AG18))</f>
        <v>91</v>
      </c>
      <c r="AH18" s="37">
        <f>INDEX(INDEX(($B$66:$BD$117,$B$121:$BD$172,$B$177:$BD$228),,,$C$6),ROWS($B$10:AH18),COLUMNS($B$10:AH18))</f>
        <v>572</v>
      </c>
      <c r="AI18" s="37">
        <f>INDEX(INDEX(($B$66:$BD$117,$B$121:$BD$172,$B$177:$BD$228),,,$C$6),ROWS($B$10:AI18),COLUMNS($B$10:AI18))</f>
        <v>99</v>
      </c>
      <c r="AJ18" s="37">
        <f>INDEX(INDEX(($B$66:$BD$117,$B$121:$BD$172,$B$177:$BD$228),,,$C$6),ROWS($B$10:AJ18),COLUMNS($B$10:AJ18))</f>
        <v>5846</v>
      </c>
      <c r="AK18" s="37">
        <f>INDEX(INDEX(($B$66:$BD$117,$B$121:$BD$172,$B$177:$BD$228),,,$C$6),ROWS($B$10:AK18),COLUMNS($B$10:AK18))</f>
        <v>85</v>
      </c>
      <c r="AL18" s="37">
        <f>INDEX(INDEX(($B$66:$BD$117,$B$121:$BD$172,$B$177:$BD$228),,,$C$6),ROWS($B$10:AL18),COLUMNS($B$10:AL18))</f>
        <v>3566</v>
      </c>
      <c r="AM18" s="37">
        <f>INDEX(INDEX(($B$66:$BD$117,$B$121:$BD$172,$B$177:$BD$228),,,$C$6),ROWS($B$10:AM18),COLUMNS($B$10:AM18))</f>
        <v>1349</v>
      </c>
      <c r="AN18" s="37">
        <f>INDEX(INDEX(($B$66:$BD$117,$B$121:$BD$172,$B$177:$BD$228),,,$C$6),ROWS($B$10:AN18),COLUMNS($B$10:AN18))</f>
        <v>0</v>
      </c>
      <c r="AO18" s="37">
        <f>INDEX(INDEX(($B$66:$BD$117,$B$121:$BD$172,$B$177:$BD$228),,,$C$6),ROWS($B$10:AO18),COLUMNS($B$10:AO18))</f>
        <v>191</v>
      </c>
      <c r="AP18" s="37">
        <f>INDEX(INDEX(($B$66:$BD$117,$B$121:$BD$172,$B$177:$BD$228),,,$C$6),ROWS($B$10:AP18),COLUMNS($B$10:AP18))</f>
        <v>0</v>
      </c>
      <c r="AQ18" s="37">
        <f>INDEX(INDEX(($B$66:$BD$117,$B$121:$BD$172,$B$177:$BD$228),,,$C$6),ROWS($B$10:AQ18),COLUMNS($B$10:AQ18))</f>
        <v>0</v>
      </c>
      <c r="AR18" s="37">
        <f>INDEX(INDEX(($B$66:$BD$117,$B$121:$BD$172,$B$177:$BD$228),,,$C$6),ROWS($B$10:AR18),COLUMNS($B$10:AR18))</f>
        <v>6828</v>
      </c>
      <c r="AS18" s="37">
        <f>INDEX(INDEX(($B$66:$BD$117,$B$121:$BD$172,$B$177:$BD$228),,,$C$6),ROWS($B$10:AS18),COLUMNS($B$10:AS18))</f>
        <v>135</v>
      </c>
      <c r="AT18" s="37">
        <f>INDEX(INDEX(($B$66:$BD$117,$B$121:$BD$172,$B$177:$BD$228),,,$C$6),ROWS($B$10:AT18),COLUMNS($B$10:AT18))</f>
        <v>298</v>
      </c>
      <c r="AU18" s="37">
        <f>INDEX(INDEX(($B$66:$BD$117,$B$121:$BD$172,$B$177:$BD$228),,,$C$6),ROWS($B$10:AU18),COLUMNS($B$10:AU18))</f>
        <v>0</v>
      </c>
      <c r="AV18" s="37">
        <f>INDEX(INDEX(($B$66:$BD$117,$B$121:$BD$172,$B$177:$BD$228),,,$C$6),ROWS($B$10:AV18),COLUMNS($B$10:AV18))</f>
        <v>344</v>
      </c>
      <c r="AW18" s="37">
        <f>INDEX(INDEX(($B$66:$BD$117,$B$121:$BD$172,$B$177:$BD$228),,,$C$6),ROWS($B$10:AW18),COLUMNS($B$10:AW18))</f>
        <v>133</v>
      </c>
      <c r="AX18" s="37">
        <f>INDEX(INDEX(($B$66:$BD$117,$B$121:$BD$172,$B$177:$BD$228),,,$C$6),ROWS($B$10:AX18),COLUMNS($B$10:AX18))</f>
        <v>166</v>
      </c>
      <c r="AY18" s="37">
        <f>INDEX(INDEX(($B$66:$BD$117,$B$121:$BD$172,$B$177:$BD$228),,,$C$6),ROWS($B$10:AY18),COLUMNS($B$10:AY18))</f>
        <v>0</v>
      </c>
      <c r="AZ18" s="37">
        <f>INDEX(INDEX(($B$66:$BD$117,$B$121:$BD$172,$B$177:$BD$228),,,$C$6),ROWS($B$10:AZ18),COLUMNS($B$10:AZ18))</f>
        <v>1746</v>
      </c>
      <c r="BA18" s="37">
        <f>INDEX(INDEX(($B$66:$BD$117,$B$121:$BD$172,$B$177:$BD$228),,,$C$6),ROWS($B$10:BA18),COLUMNS($B$10:BA18))</f>
        <v>29</v>
      </c>
      <c r="BB18" s="37">
        <f>INDEX(INDEX(($B$66:$BD$117,$B$121:$BD$172,$B$177:$BD$228),,,$C$6),ROWS($B$10:BB18),COLUMNS($B$10:BB18))</f>
        <v>161</v>
      </c>
      <c r="BC18" s="37">
        <f>INDEX(INDEX(($B$66:$BD$117,$B$121:$BD$172,$B$177:$BD$228),,,$C$6),ROWS($B$10:BC18),COLUMNS($B$10:BC18))</f>
        <v>0</v>
      </c>
      <c r="BD18" s="69">
        <f>INDEX(INDEX(($B$66:$BD$117,$B$121:$BD$172,$B$177:$BD$228),,,$C$6),ROWS($B$10:BD18),COLUMNS($B$10:BD18))</f>
        <v>0</v>
      </c>
      <c r="BE18" s="74">
        <f t="shared" si="0"/>
        <v>34757</v>
      </c>
    </row>
    <row r="19" spans="1:57" x14ac:dyDescent="0.25">
      <c r="A19" s="67" t="s">
        <v>16</v>
      </c>
      <c r="B19" s="37">
        <f>INDEX(INDEX(($B$66:$BD$117,$B$121:$BD$172,$B$177:$BD$228),,,$C$6),ROWS($B$10:B19),COLUMNS($B$10:B19))</f>
        <v>624847</v>
      </c>
      <c r="C19" s="37">
        <f>INDEX(INDEX(($B$66:$BD$117,$B$121:$BD$172,$B$177:$BD$228),,,$C$6),ROWS($B$10:C19),COLUMNS($B$10:C19))</f>
        <v>500267</v>
      </c>
      <c r="D19" s="37">
        <f>INDEX(INDEX(($B$66:$BD$117,$B$121:$BD$172,$B$177:$BD$228),,,$C$6),ROWS($B$10:D19),COLUMNS($B$10:D19))</f>
        <v>61992</v>
      </c>
      <c r="E19" s="37">
        <f>INDEX(INDEX(($B$66:$BD$117,$B$121:$BD$172,$B$177:$BD$228),,,$C$6),ROWS($B$10:E19),COLUMNS($B$10:E19))</f>
        <v>53830</v>
      </c>
      <c r="F19" s="37">
        <f>INDEX(INDEX(($B$66:$BD$117,$B$121:$BD$172,$B$177:$BD$228),,,$C$6),ROWS($B$10:F19),COLUMNS($B$10:F19))</f>
        <v>79</v>
      </c>
      <c r="G19" s="37">
        <f>INDEX(INDEX(($B$66:$BD$117,$B$121:$BD$172,$B$177:$BD$228),,,$C$6),ROWS($B$10:G19),COLUMNS($B$10:G19))</f>
        <v>1247</v>
      </c>
      <c r="H19" s="37">
        <f>INDEX(INDEX(($B$66:$BD$117,$B$121:$BD$172,$B$177:$BD$228),,,$C$6),ROWS($B$10:H19),COLUMNS($B$10:H19))</f>
        <v>902</v>
      </c>
      <c r="I19" s="37">
        <f>INDEX(INDEX(($B$66:$BD$117,$B$121:$BD$172,$B$177:$BD$228),,,$C$6),ROWS($B$10:I19),COLUMNS($B$10:I19))</f>
        <v>35</v>
      </c>
      <c r="J19" s="37">
        <f>INDEX(INDEX(($B$66:$BD$117,$B$121:$BD$172,$B$177:$BD$228),,,$C$6),ROWS($B$10:J19),COLUMNS($B$10:J19))</f>
        <v>4999</v>
      </c>
      <c r="K19" s="37">
        <f>INDEX(INDEX(($B$66:$BD$117,$B$121:$BD$172,$B$177:$BD$228),,,$C$6),ROWS($B$10:K19),COLUMNS($B$10:K19))</f>
        <v>677</v>
      </c>
      <c r="L19" s="37">
        <f>INDEX(INDEX(($B$66:$BD$117,$B$121:$BD$172,$B$177:$BD$228),,,$C$6),ROWS($B$10:L19),COLUMNS($B$10:L19))</f>
        <v>618</v>
      </c>
      <c r="M19" s="37">
        <f>INDEX(INDEX(($B$66:$BD$117,$B$121:$BD$172,$B$177:$BD$228),,,$C$6),ROWS($B$10:M19),COLUMNS($B$10:M19))</f>
        <v>78</v>
      </c>
      <c r="N19" s="37" t="str">
        <f>INDEX(INDEX(($B$66:$BD$117,$B$121:$BD$172,$B$177:$BD$228),,,$C$6),ROWS($B$10:N19),COLUMNS($B$10:N19))</f>
        <v>N/A</v>
      </c>
      <c r="O19" s="37">
        <f>INDEX(INDEX(($B$66:$BD$117,$B$121:$BD$172,$B$177:$BD$228),,,$C$6),ROWS($B$10:O19),COLUMNS($B$10:O19))</f>
        <v>1705</v>
      </c>
      <c r="P19" s="37">
        <f>INDEX(INDEX(($B$66:$BD$117,$B$121:$BD$172,$B$177:$BD$228),,,$C$6),ROWS($B$10:P19),COLUMNS($B$10:P19))</f>
        <v>1079</v>
      </c>
      <c r="Q19" s="37">
        <f>INDEX(INDEX(($B$66:$BD$117,$B$121:$BD$172,$B$177:$BD$228),,,$C$6),ROWS($B$10:Q19),COLUMNS($B$10:Q19))</f>
        <v>38</v>
      </c>
      <c r="R19" s="37">
        <f>INDEX(INDEX(($B$66:$BD$117,$B$121:$BD$172,$B$177:$BD$228),,,$C$6),ROWS($B$10:R19),COLUMNS($B$10:R19))</f>
        <v>46</v>
      </c>
      <c r="S19" s="37">
        <f>INDEX(INDEX(($B$66:$BD$117,$B$121:$BD$172,$B$177:$BD$228),,,$C$6),ROWS($B$10:S19),COLUMNS($B$10:S19))</f>
        <v>795</v>
      </c>
      <c r="T19" s="37">
        <f>INDEX(INDEX(($B$66:$BD$117,$B$121:$BD$172,$B$177:$BD$228),,,$C$6),ROWS($B$10:T19),COLUMNS($B$10:T19))</f>
        <v>469</v>
      </c>
      <c r="U19" s="37">
        <f>INDEX(INDEX(($B$66:$BD$117,$B$121:$BD$172,$B$177:$BD$228),,,$C$6),ROWS($B$10:U19),COLUMNS($B$10:U19))</f>
        <v>133</v>
      </c>
      <c r="V19" s="37">
        <f>INDEX(INDEX(($B$66:$BD$117,$B$121:$BD$172,$B$177:$BD$228),,,$C$6),ROWS($B$10:V19),COLUMNS($B$10:V19))</f>
        <v>164</v>
      </c>
      <c r="W19" s="37">
        <f>INDEX(INDEX(($B$66:$BD$117,$B$121:$BD$172,$B$177:$BD$228),,,$C$6),ROWS($B$10:W19),COLUMNS($B$10:W19))</f>
        <v>112</v>
      </c>
      <c r="X19" s="37">
        <f>INDEX(INDEX(($B$66:$BD$117,$B$121:$BD$172,$B$177:$BD$228),,,$C$6),ROWS($B$10:X19),COLUMNS($B$10:X19))</f>
        <v>283</v>
      </c>
      <c r="Y19" s="37">
        <f>INDEX(INDEX(($B$66:$BD$117,$B$121:$BD$172,$B$177:$BD$228),,,$C$6),ROWS($B$10:Y19),COLUMNS($B$10:Y19))</f>
        <v>194</v>
      </c>
      <c r="Z19" s="37">
        <f>INDEX(INDEX(($B$66:$BD$117,$B$121:$BD$172,$B$177:$BD$228),,,$C$6),ROWS($B$10:Z19),COLUMNS($B$10:Z19))</f>
        <v>14120</v>
      </c>
      <c r="AA19" s="37">
        <f>INDEX(INDEX(($B$66:$BD$117,$B$121:$BD$172,$B$177:$BD$228),,,$C$6),ROWS($B$10:AA19),COLUMNS($B$10:AA19))</f>
        <v>1524</v>
      </c>
      <c r="AB19" s="37">
        <f>INDEX(INDEX(($B$66:$BD$117,$B$121:$BD$172,$B$177:$BD$228),,,$C$6),ROWS($B$10:AB19),COLUMNS($B$10:AB19))</f>
        <v>944</v>
      </c>
      <c r="AC19" s="37">
        <f>INDEX(INDEX(($B$66:$BD$117,$B$121:$BD$172,$B$177:$BD$228),,,$C$6),ROWS($B$10:AC19),COLUMNS($B$10:AC19))</f>
        <v>393</v>
      </c>
      <c r="AD19" s="37">
        <f>INDEX(INDEX(($B$66:$BD$117,$B$121:$BD$172,$B$177:$BD$228),,,$C$6),ROWS($B$10:AD19),COLUMNS($B$10:AD19))</f>
        <v>44</v>
      </c>
      <c r="AE19" s="37">
        <f>INDEX(INDEX(($B$66:$BD$117,$B$121:$BD$172,$B$177:$BD$228),,,$C$6),ROWS($B$10:AE19),COLUMNS($B$10:AE19))</f>
        <v>337</v>
      </c>
      <c r="AF19" s="37">
        <f>INDEX(INDEX(($B$66:$BD$117,$B$121:$BD$172,$B$177:$BD$228),,,$C$6),ROWS($B$10:AF19),COLUMNS($B$10:AF19))</f>
        <v>0</v>
      </c>
      <c r="AG19" s="37">
        <f>INDEX(INDEX(($B$66:$BD$117,$B$121:$BD$172,$B$177:$BD$228),,,$C$6),ROWS($B$10:AG19),COLUMNS($B$10:AG19))</f>
        <v>172</v>
      </c>
      <c r="AH19" s="37">
        <f>INDEX(INDEX(($B$66:$BD$117,$B$121:$BD$172,$B$177:$BD$228),,,$C$6),ROWS($B$10:AH19),COLUMNS($B$10:AH19))</f>
        <v>42</v>
      </c>
      <c r="AI19" s="37">
        <f>INDEX(INDEX(($B$66:$BD$117,$B$121:$BD$172,$B$177:$BD$228),,,$C$6),ROWS($B$10:AI19),COLUMNS($B$10:AI19))</f>
        <v>197</v>
      </c>
      <c r="AJ19" s="37">
        <f>INDEX(INDEX(($B$66:$BD$117,$B$121:$BD$172,$B$177:$BD$228),,,$C$6),ROWS($B$10:AJ19),COLUMNS($B$10:AJ19))</f>
        <v>1451</v>
      </c>
      <c r="AK19" s="37">
        <f>INDEX(INDEX(($B$66:$BD$117,$B$121:$BD$172,$B$177:$BD$228),,,$C$6),ROWS($B$10:AK19),COLUMNS($B$10:AK19))</f>
        <v>116</v>
      </c>
      <c r="AL19" s="37">
        <f>INDEX(INDEX(($B$66:$BD$117,$B$121:$BD$172,$B$177:$BD$228),,,$C$6),ROWS($B$10:AL19),COLUMNS($B$10:AL19))</f>
        <v>3085</v>
      </c>
      <c r="AM19" s="37">
        <f>INDEX(INDEX(($B$66:$BD$117,$B$121:$BD$172,$B$177:$BD$228),,,$C$6),ROWS($B$10:AM19),COLUMNS($B$10:AM19))</f>
        <v>985</v>
      </c>
      <c r="AN19" s="37">
        <f>INDEX(INDEX(($B$66:$BD$117,$B$121:$BD$172,$B$177:$BD$228),,,$C$6),ROWS($B$10:AN19),COLUMNS($B$10:AN19))</f>
        <v>0</v>
      </c>
      <c r="AO19" s="37">
        <f>INDEX(INDEX(($B$66:$BD$117,$B$121:$BD$172,$B$177:$BD$228),,,$C$6),ROWS($B$10:AO19),COLUMNS($B$10:AO19))</f>
        <v>651</v>
      </c>
      <c r="AP19" s="37">
        <f>INDEX(INDEX(($B$66:$BD$117,$B$121:$BD$172,$B$177:$BD$228),,,$C$6),ROWS($B$10:AP19),COLUMNS($B$10:AP19))</f>
        <v>0</v>
      </c>
      <c r="AQ19" s="37">
        <f>INDEX(INDEX(($B$66:$BD$117,$B$121:$BD$172,$B$177:$BD$228),,,$C$6),ROWS($B$10:AQ19),COLUMNS($B$10:AQ19))</f>
        <v>157</v>
      </c>
      <c r="AR19" s="37">
        <f>INDEX(INDEX(($B$66:$BD$117,$B$121:$BD$172,$B$177:$BD$228),,,$C$6),ROWS($B$10:AR19),COLUMNS($B$10:AR19))</f>
        <v>1494</v>
      </c>
      <c r="AS19" s="37">
        <f>INDEX(INDEX(($B$66:$BD$117,$B$121:$BD$172,$B$177:$BD$228),,,$C$6),ROWS($B$10:AS19),COLUMNS($B$10:AS19))</f>
        <v>635</v>
      </c>
      <c r="AT19" s="37">
        <f>INDEX(INDEX(($B$66:$BD$117,$B$121:$BD$172,$B$177:$BD$228),,,$C$6),ROWS($B$10:AT19),COLUMNS($B$10:AT19))</f>
        <v>150</v>
      </c>
      <c r="AU19" s="37">
        <f>INDEX(INDEX(($B$66:$BD$117,$B$121:$BD$172,$B$177:$BD$228),,,$C$6),ROWS($B$10:AU19),COLUMNS($B$10:AU19))</f>
        <v>0</v>
      </c>
      <c r="AV19" s="37">
        <f>INDEX(INDEX(($B$66:$BD$117,$B$121:$BD$172,$B$177:$BD$228),,,$C$6),ROWS($B$10:AV19),COLUMNS($B$10:AV19))</f>
        <v>577</v>
      </c>
      <c r="AW19" s="37">
        <f>INDEX(INDEX(($B$66:$BD$117,$B$121:$BD$172,$B$177:$BD$228),,,$C$6),ROWS($B$10:AW19),COLUMNS($B$10:AW19))</f>
        <v>1473</v>
      </c>
      <c r="AX19" s="37">
        <f>INDEX(INDEX(($B$66:$BD$117,$B$121:$BD$172,$B$177:$BD$228),,,$C$6),ROWS($B$10:AX19),COLUMNS($B$10:AX19))</f>
        <v>116</v>
      </c>
      <c r="AY19" s="37">
        <f>INDEX(INDEX(($B$66:$BD$117,$B$121:$BD$172,$B$177:$BD$228),,,$C$6),ROWS($B$10:AY19),COLUMNS($B$10:AY19))</f>
        <v>267</v>
      </c>
      <c r="AZ19" s="37">
        <f>INDEX(INDEX(($B$66:$BD$117,$B$121:$BD$172,$B$177:$BD$228),,,$C$6),ROWS($B$10:AZ19),COLUMNS($B$10:AZ19))</f>
        <v>9537</v>
      </c>
      <c r="BA19" s="37">
        <f>INDEX(INDEX(($B$66:$BD$117,$B$121:$BD$172,$B$177:$BD$228),,,$C$6),ROWS($B$10:BA19),COLUMNS($B$10:BA19))</f>
        <v>481</v>
      </c>
      <c r="BB19" s="37">
        <f>INDEX(INDEX(($B$66:$BD$117,$B$121:$BD$172,$B$177:$BD$228),,,$C$6),ROWS($B$10:BB19),COLUMNS($B$10:BB19))</f>
        <v>293</v>
      </c>
      <c r="BC19" s="37">
        <f>INDEX(INDEX(($B$66:$BD$117,$B$121:$BD$172,$B$177:$BD$228),,,$C$6),ROWS($B$10:BC19),COLUMNS($B$10:BC19))</f>
        <v>721</v>
      </c>
      <c r="BD19" s="69">
        <f>INDEX(INDEX(($B$66:$BD$117,$B$121:$BD$172,$B$177:$BD$228),,,$C$6),ROWS($B$10:BD19),COLUMNS($B$10:BD19))</f>
        <v>215</v>
      </c>
      <c r="BE19" s="74">
        <f t="shared" si="0"/>
        <v>53830</v>
      </c>
    </row>
    <row r="20" spans="1:57" x14ac:dyDescent="0.25">
      <c r="A20" s="67" t="s">
        <v>17</v>
      </c>
      <c r="B20" s="37">
        <f>INDEX(INDEX(($B$66:$BD$117,$B$121:$BD$172,$B$177:$BD$228),,,$C$6),ROWS($B$10:B20),COLUMNS($B$10:B20))</f>
        <v>19114620</v>
      </c>
      <c r="C20" s="37">
        <f>INDEX(INDEX(($B$66:$BD$117,$B$121:$BD$172,$B$177:$BD$228),,,$C$6),ROWS($B$10:C20),COLUMNS($B$10:C20))</f>
        <v>16032617</v>
      </c>
      <c r="D20" s="37">
        <f>INDEX(INDEX(($B$66:$BD$117,$B$121:$BD$172,$B$177:$BD$228),,,$C$6),ROWS($B$10:D20),COLUMNS($B$10:D20))</f>
        <v>2380288</v>
      </c>
      <c r="E20" s="37">
        <f>INDEX(INDEX(($B$66:$BD$117,$B$121:$BD$172,$B$177:$BD$228),,,$C$6),ROWS($B$10:E20),COLUMNS($B$10:E20))</f>
        <v>537148</v>
      </c>
      <c r="F20" s="37">
        <f>INDEX(INDEX(($B$66:$BD$117,$B$121:$BD$172,$B$177:$BD$228),,,$C$6),ROWS($B$10:F20),COLUMNS($B$10:F20))</f>
        <v>18599</v>
      </c>
      <c r="G20" s="37">
        <f>INDEX(INDEX(($B$66:$BD$117,$B$121:$BD$172,$B$177:$BD$228),,,$C$6),ROWS($B$10:G20),COLUMNS($B$10:G20))</f>
        <v>10704</v>
      </c>
      <c r="H20" s="37">
        <f>INDEX(INDEX(($B$66:$BD$117,$B$121:$BD$172,$B$177:$BD$228),,,$C$6),ROWS($B$10:H20),COLUMNS($B$10:H20))</f>
        <v>6473</v>
      </c>
      <c r="I20" s="37">
        <f>INDEX(INDEX(($B$66:$BD$117,$B$121:$BD$172,$B$177:$BD$228),,,$C$6),ROWS($B$10:I20),COLUMNS($B$10:I20))</f>
        <v>3321</v>
      </c>
      <c r="J20" s="37">
        <f>INDEX(INDEX(($B$66:$BD$117,$B$121:$BD$172,$B$177:$BD$228),,,$C$6),ROWS($B$10:J20),COLUMNS($B$10:J20))</f>
        <v>20386</v>
      </c>
      <c r="K20" s="37">
        <f>INDEX(INDEX(($B$66:$BD$117,$B$121:$BD$172,$B$177:$BD$228),,,$C$6),ROWS($B$10:K20),COLUMNS($B$10:K20))</f>
        <v>8766</v>
      </c>
      <c r="L20" s="37">
        <f>INDEX(INDEX(($B$66:$BD$117,$B$121:$BD$172,$B$177:$BD$228),,,$C$6),ROWS($B$10:L20),COLUMNS($B$10:L20))</f>
        <v>8975</v>
      </c>
      <c r="M20" s="37">
        <f>INDEX(INDEX(($B$66:$BD$117,$B$121:$BD$172,$B$177:$BD$228),,,$C$6),ROWS($B$10:M20),COLUMNS($B$10:M20))</f>
        <v>1099</v>
      </c>
      <c r="N20" s="37">
        <f>INDEX(INDEX(($B$66:$BD$117,$B$121:$BD$172,$B$177:$BD$228),,,$C$6),ROWS($B$10:N20),COLUMNS($B$10:N20))</f>
        <v>780</v>
      </c>
      <c r="O20" s="37" t="str">
        <f>INDEX(INDEX(($B$66:$BD$117,$B$121:$BD$172,$B$177:$BD$228),,,$C$6),ROWS($B$10:O20),COLUMNS($B$10:O20))</f>
        <v>N/A</v>
      </c>
      <c r="P20" s="37">
        <f>INDEX(INDEX(($B$66:$BD$117,$B$121:$BD$172,$B$177:$BD$228),,,$C$6),ROWS($B$10:P20),COLUMNS($B$10:P20))</f>
        <v>42754</v>
      </c>
      <c r="Q20" s="37">
        <f>INDEX(INDEX(($B$66:$BD$117,$B$121:$BD$172,$B$177:$BD$228),,,$C$6),ROWS($B$10:Q20),COLUMNS($B$10:Q20))</f>
        <v>3177</v>
      </c>
      <c r="R20" s="37">
        <f>INDEX(INDEX(($B$66:$BD$117,$B$121:$BD$172,$B$177:$BD$228),,,$C$6),ROWS($B$10:R20),COLUMNS($B$10:R20))</f>
        <v>1268</v>
      </c>
      <c r="S20" s="37">
        <f>INDEX(INDEX(($B$66:$BD$117,$B$121:$BD$172,$B$177:$BD$228),,,$C$6),ROWS($B$10:S20),COLUMNS($B$10:S20))</f>
        <v>22565</v>
      </c>
      <c r="T20" s="37">
        <f>INDEX(INDEX(($B$66:$BD$117,$B$121:$BD$172,$B$177:$BD$228),,,$C$6),ROWS($B$10:T20),COLUMNS($B$10:T20))</f>
        <v>13803</v>
      </c>
      <c r="U20" s="37">
        <f>INDEX(INDEX(($B$66:$BD$117,$B$121:$BD$172,$B$177:$BD$228),,,$C$6),ROWS($B$10:U20),COLUMNS($B$10:U20))</f>
        <v>3864</v>
      </c>
      <c r="V20" s="37">
        <f>INDEX(INDEX(($B$66:$BD$117,$B$121:$BD$172,$B$177:$BD$228),,,$C$6),ROWS($B$10:V20),COLUMNS($B$10:V20))</f>
        <v>5661</v>
      </c>
      <c r="W20" s="37">
        <f>INDEX(INDEX(($B$66:$BD$117,$B$121:$BD$172,$B$177:$BD$228),,,$C$6),ROWS($B$10:W20),COLUMNS($B$10:W20))</f>
        <v>6912</v>
      </c>
      <c r="X20" s="37">
        <f>INDEX(INDEX(($B$66:$BD$117,$B$121:$BD$172,$B$177:$BD$228),,,$C$6),ROWS($B$10:X20),COLUMNS($B$10:X20))</f>
        <v>5550</v>
      </c>
      <c r="Y20" s="37">
        <f>INDEX(INDEX(($B$66:$BD$117,$B$121:$BD$172,$B$177:$BD$228),,,$C$6),ROWS($B$10:Y20),COLUMNS($B$10:Y20))</f>
        <v>7348</v>
      </c>
      <c r="Z20" s="37">
        <f>INDEX(INDEX(($B$66:$BD$117,$B$121:$BD$172,$B$177:$BD$228),,,$C$6),ROWS($B$10:Z20),COLUMNS($B$10:Z20))</f>
        <v>10442</v>
      </c>
      <c r="AA20" s="37">
        <f>INDEX(INDEX(($B$66:$BD$117,$B$121:$BD$172,$B$177:$BD$228),,,$C$6),ROWS($B$10:AA20),COLUMNS($B$10:AA20))</f>
        <v>15159</v>
      </c>
      <c r="AB20" s="37">
        <f>INDEX(INDEX(($B$66:$BD$117,$B$121:$BD$172,$B$177:$BD$228),,,$C$6),ROWS($B$10:AB20),COLUMNS($B$10:AB20))</f>
        <v>23400</v>
      </c>
      <c r="AC20" s="37">
        <f>INDEX(INDEX(($B$66:$BD$117,$B$121:$BD$172,$B$177:$BD$228),,,$C$6),ROWS($B$10:AC20),COLUMNS($B$10:AC20))</f>
        <v>5460</v>
      </c>
      <c r="AD20" s="37">
        <f>INDEX(INDEX(($B$66:$BD$117,$B$121:$BD$172,$B$177:$BD$228),,,$C$6),ROWS($B$10:AD20),COLUMNS($B$10:AD20))</f>
        <v>5490</v>
      </c>
      <c r="AE20" s="37">
        <f>INDEX(INDEX(($B$66:$BD$117,$B$121:$BD$172,$B$177:$BD$228),,,$C$6),ROWS($B$10:AE20),COLUMNS($B$10:AE20))</f>
        <v>10666</v>
      </c>
      <c r="AF20" s="37">
        <f>INDEX(INDEX(($B$66:$BD$117,$B$121:$BD$172,$B$177:$BD$228),,,$C$6),ROWS($B$10:AF20),COLUMNS($B$10:AF20))</f>
        <v>1758</v>
      </c>
      <c r="AG20" s="37">
        <f>INDEX(INDEX(($B$66:$BD$117,$B$121:$BD$172,$B$177:$BD$228),,,$C$6),ROWS($B$10:AG20),COLUMNS($B$10:AG20))</f>
        <v>945</v>
      </c>
      <c r="AH20" s="37">
        <f>INDEX(INDEX(($B$66:$BD$117,$B$121:$BD$172,$B$177:$BD$228),,,$C$6),ROWS($B$10:AH20),COLUMNS($B$10:AH20))</f>
        <v>1241</v>
      </c>
      <c r="AI20" s="37">
        <f>INDEX(INDEX(($B$66:$BD$117,$B$121:$BD$172,$B$177:$BD$228),,,$C$6),ROWS($B$10:AI20),COLUMNS($B$10:AI20))</f>
        <v>2362</v>
      </c>
      <c r="AJ20" s="37">
        <f>INDEX(INDEX(($B$66:$BD$117,$B$121:$BD$172,$B$177:$BD$228),,,$C$6),ROWS($B$10:AJ20),COLUMNS($B$10:AJ20))</f>
        <v>27606</v>
      </c>
      <c r="AK20" s="37">
        <f>INDEX(INDEX(($B$66:$BD$117,$B$121:$BD$172,$B$177:$BD$228),,,$C$6),ROWS($B$10:AK20),COLUMNS($B$10:AK20))</f>
        <v>2853</v>
      </c>
      <c r="AL20" s="37">
        <f>INDEX(INDEX(($B$66:$BD$117,$B$121:$BD$172,$B$177:$BD$228),,,$C$6),ROWS($B$10:AL20),COLUMNS($B$10:AL20))</f>
        <v>53009</v>
      </c>
      <c r="AM20" s="37">
        <f>INDEX(INDEX(($B$66:$BD$117,$B$121:$BD$172,$B$177:$BD$228),,,$C$6),ROWS($B$10:AM20),COLUMNS($B$10:AM20))</f>
        <v>23133</v>
      </c>
      <c r="AN20" s="37">
        <f>INDEX(INDEX(($B$66:$BD$117,$B$121:$BD$172,$B$177:$BD$228),,,$C$6),ROWS($B$10:AN20),COLUMNS($B$10:AN20))</f>
        <v>239</v>
      </c>
      <c r="AO20" s="37">
        <f>INDEX(INDEX(($B$66:$BD$117,$B$121:$BD$172,$B$177:$BD$228),,,$C$6),ROWS($B$10:AO20),COLUMNS($B$10:AO20))</f>
        <v>22927</v>
      </c>
      <c r="AP20" s="37">
        <f>INDEX(INDEX(($B$66:$BD$117,$B$121:$BD$172,$B$177:$BD$228),,,$C$6),ROWS($B$10:AP20),COLUMNS($B$10:AP20))</f>
        <v>3142</v>
      </c>
      <c r="AQ20" s="37">
        <f>INDEX(INDEX(($B$66:$BD$117,$B$121:$BD$172,$B$177:$BD$228),,,$C$6),ROWS($B$10:AQ20),COLUMNS($B$10:AQ20))</f>
        <v>2919</v>
      </c>
      <c r="AR20" s="37">
        <f>INDEX(INDEX(($B$66:$BD$117,$B$121:$BD$172,$B$177:$BD$228),,,$C$6),ROWS($B$10:AR20),COLUMNS($B$10:AR20))</f>
        <v>25659</v>
      </c>
      <c r="AS20" s="37">
        <f>INDEX(INDEX(($B$66:$BD$117,$B$121:$BD$172,$B$177:$BD$228),,,$C$6),ROWS($B$10:AS20),COLUMNS($B$10:AS20))</f>
        <v>3050</v>
      </c>
      <c r="AT20" s="37">
        <f>INDEX(INDEX(($B$66:$BD$117,$B$121:$BD$172,$B$177:$BD$228),,,$C$6),ROWS($B$10:AT20),COLUMNS($B$10:AT20))</f>
        <v>11366</v>
      </c>
      <c r="AU20" s="37">
        <f>INDEX(INDEX(($B$66:$BD$117,$B$121:$BD$172,$B$177:$BD$228),,,$C$6),ROWS($B$10:AU20),COLUMNS($B$10:AU20))</f>
        <v>1070</v>
      </c>
      <c r="AV20" s="37">
        <f>INDEX(INDEX(($B$66:$BD$117,$B$121:$BD$172,$B$177:$BD$228),,,$C$6),ROWS($B$10:AV20),COLUMNS($B$10:AV20))</f>
        <v>16275</v>
      </c>
      <c r="AW20" s="37">
        <f>INDEX(INDEX(($B$66:$BD$117,$B$121:$BD$172,$B$177:$BD$228),,,$C$6),ROWS($B$10:AW20),COLUMNS($B$10:AW20))</f>
        <v>28564</v>
      </c>
      <c r="AX20" s="37">
        <f>INDEX(INDEX(($B$66:$BD$117,$B$121:$BD$172,$B$177:$BD$228),,,$C$6),ROWS($B$10:AX20),COLUMNS($B$10:AX20))</f>
        <v>2499</v>
      </c>
      <c r="AY20" s="37">
        <f>INDEX(INDEX(($B$66:$BD$117,$B$121:$BD$172,$B$177:$BD$228),,,$C$6),ROWS($B$10:AY20),COLUMNS($B$10:AY20))</f>
        <v>2747</v>
      </c>
      <c r="AZ20" s="37">
        <f>INDEX(INDEX(($B$66:$BD$117,$B$121:$BD$172,$B$177:$BD$228),,,$C$6),ROWS($B$10:AZ20),COLUMNS($B$10:AZ20))</f>
        <v>25697</v>
      </c>
      <c r="BA20" s="37">
        <f>INDEX(INDEX(($B$66:$BD$117,$B$121:$BD$172,$B$177:$BD$228),,,$C$6),ROWS($B$10:BA20),COLUMNS($B$10:BA20))</f>
        <v>4943</v>
      </c>
      <c r="BB20" s="37">
        <f>INDEX(INDEX(($B$66:$BD$117,$B$121:$BD$172,$B$177:$BD$228),,,$C$6),ROWS($B$10:BB20),COLUMNS($B$10:BB20))</f>
        <v>3533</v>
      </c>
      <c r="BC20" s="37">
        <f>INDEX(INDEX(($B$66:$BD$117,$B$121:$BD$172,$B$177:$BD$228),,,$C$6),ROWS($B$10:BC20),COLUMNS($B$10:BC20))</f>
        <v>6216</v>
      </c>
      <c r="BD20" s="69">
        <f>INDEX(INDEX(($B$66:$BD$117,$B$121:$BD$172,$B$177:$BD$228),,,$C$6),ROWS($B$10:BD20),COLUMNS($B$10:BD20))</f>
        <v>773</v>
      </c>
      <c r="BE20" s="74">
        <f t="shared" si="0"/>
        <v>537148</v>
      </c>
    </row>
    <row r="21" spans="1:57" x14ac:dyDescent="0.25">
      <c r="A21" s="67" t="s">
        <v>18</v>
      </c>
      <c r="B21" s="37">
        <f>INDEX(INDEX(($B$66:$BD$117,$B$121:$BD$172,$B$177:$BD$228),,,$C$6),ROWS($B$10:B21),COLUMNS($B$10:B21))</f>
        <v>9796547</v>
      </c>
      <c r="C21" s="37">
        <f>INDEX(INDEX(($B$66:$BD$117,$B$121:$BD$172,$B$177:$BD$228),,,$C$6),ROWS($B$10:C21),COLUMNS($B$10:C21))</f>
        <v>8231384</v>
      </c>
      <c r="D21" s="37">
        <f>INDEX(INDEX(($B$66:$BD$117,$B$121:$BD$172,$B$177:$BD$228),,,$C$6),ROWS($B$10:D21),COLUMNS($B$10:D21))</f>
        <v>1236302</v>
      </c>
      <c r="E21" s="37">
        <f>INDEX(INDEX(($B$66:$BD$117,$B$121:$BD$172,$B$177:$BD$228),,,$C$6),ROWS($B$10:E21),COLUMNS($B$10:E21))</f>
        <v>277466</v>
      </c>
      <c r="F21" s="37">
        <f>INDEX(INDEX(($B$66:$BD$117,$B$121:$BD$172,$B$177:$BD$228),,,$C$6),ROWS($B$10:F21),COLUMNS($B$10:F21))</f>
        <v>13864</v>
      </c>
      <c r="G21" s="37">
        <f>INDEX(INDEX(($B$66:$BD$117,$B$121:$BD$172,$B$177:$BD$228),,,$C$6),ROWS($B$10:G21),COLUMNS($B$10:G21))</f>
        <v>2654</v>
      </c>
      <c r="H21" s="37">
        <f>INDEX(INDEX(($B$66:$BD$117,$B$121:$BD$172,$B$177:$BD$228),,,$C$6),ROWS($B$10:H21),COLUMNS($B$10:H21))</f>
        <v>6657</v>
      </c>
      <c r="I21" s="37">
        <f>INDEX(INDEX(($B$66:$BD$117,$B$121:$BD$172,$B$177:$BD$228),,,$C$6),ROWS($B$10:I21),COLUMNS($B$10:I21))</f>
        <v>1041</v>
      </c>
      <c r="J21" s="37">
        <f>INDEX(INDEX(($B$66:$BD$117,$B$121:$BD$172,$B$177:$BD$228),,,$C$6),ROWS($B$10:J21),COLUMNS($B$10:J21))</f>
        <v>14174</v>
      </c>
      <c r="K21" s="37">
        <f>INDEX(INDEX(($B$66:$BD$117,$B$121:$BD$172,$B$177:$BD$228),,,$C$6),ROWS($B$10:K21),COLUMNS($B$10:K21))</f>
        <v>4710</v>
      </c>
      <c r="L21" s="37">
        <f>INDEX(INDEX(($B$66:$BD$117,$B$121:$BD$172,$B$177:$BD$228),,,$C$6),ROWS($B$10:L21),COLUMNS($B$10:L21))</f>
        <v>1829</v>
      </c>
      <c r="M21" s="37">
        <f>INDEX(INDEX(($B$66:$BD$117,$B$121:$BD$172,$B$177:$BD$228),,,$C$6),ROWS($B$10:M21),COLUMNS($B$10:M21))</f>
        <v>226</v>
      </c>
      <c r="N21" s="37">
        <f>INDEX(INDEX(($B$66:$BD$117,$B$121:$BD$172,$B$177:$BD$228),,,$C$6),ROWS($B$10:N21),COLUMNS($B$10:N21))</f>
        <v>1352</v>
      </c>
      <c r="O21" s="37">
        <f>INDEX(INDEX(($B$66:$BD$117,$B$121:$BD$172,$B$177:$BD$228),,,$C$6),ROWS($B$10:O21),COLUMNS($B$10:O21))</f>
        <v>42870</v>
      </c>
      <c r="P21" s="37" t="str">
        <f>INDEX(INDEX(($B$66:$BD$117,$B$121:$BD$172,$B$177:$BD$228),,,$C$6),ROWS($B$10:P21),COLUMNS($B$10:P21))</f>
        <v>N/A</v>
      </c>
      <c r="Q21" s="37">
        <f>INDEX(INDEX(($B$66:$BD$117,$B$121:$BD$172,$B$177:$BD$228),,,$C$6),ROWS($B$10:Q21),COLUMNS($B$10:Q21))</f>
        <v>1409</v>
      </c>
      <c r="R21" s="37">
        <f>INDEX(INDEX(($B$66:$BD$117,$B$121:$BD$172,$B$177:$BD$228),,,$C$6),ROWS($B$10:R21),COLUMNS($B$10:R21))</f>
        <v>936</v>
      </c>
      <c r="S21" s="37">
        <f>INDEX(INDEX(($B$66:$BD$117,$B$121:$BD$172,$B$177:$BD$228),,,$C$6),ROWS($B$10:S21),COLUMNS($B$10:S21))</f>
        <v>7143</v>
      </c>
      <c r="T21" s="37">
        <f>INDEX(INDEX(($B$66:$BD$117,$B$121:$BD$172,$B$177:$BD$228),,,$C$6),ROWS($B$10:T21),COLUMNS($B$10:T21))</f>
        <v>5972</v>
      </c>
      <c r="U21" s="37">
        <f>INDEX(INDEX(($B$66:$BD$117,$B$121:$BD$172,$B$177:$BD$228),,,$C$6),ROWS($B$10:U21),COLUMNS($B$10:U21))</f>
        <v>1687</v>
      </c>
      <c r="V21" s="37">
        <f>INDEX(INDEX(($B$66:$BD$117,$B$121:$BD$172,$B$177:$BD$228),,,$C$6),ROWS($B$10:V21),COLUMNS($B$10:V21))</f>
        <v>1497</v>
      </c>
      <c r="W21" s="37">
        <f>INDEX(INDEX(($B$66:$BD$117,$B$121:$BD$172,$B$177:$BD$228),,,$C$6),ROWS($B$10:W21),COLUMNS($B$10:W21))</f>
        <v>6172</v>
      </c>
      <c r="X21" s="37">
        <f>INDEX(INDEX(($B$66:$BD$117,$B$121:$BD$172,$B$177:$BD$228),,,$C$6),ROWS($B$10:X21),COLUMNS($B$10:X21))</f>
        <v>4100</v>
      </c>
      <c r="Y21" s="37">
        <f>INDEX(INDEX(($B$66:$BD$117,$B$121:$BD$172,$B$177:$BD$228),,,$C$6),ROWS($B$10:Y21),COLUMNS($B$10:Y21))</f>
        <v>222</v>
      </c>
      <c r="Z21" s="37">
        <f>INDEX(INDEX(($B$66:$BD$117,$B$121:$BD$172,$B$177:$BD$228),,,$C$6),ROWS($B$10:Z21),COLUMNS($B$10:Z21))</f>
        <v>3619</v>
      </c>
      <c r="AA21" s="37">
        <f>INDEX(INDEX(($B$66:$BD$117,$B$121:$BD$172,$B$177:$BD$228),,,$C$6),ROWS($B$10:AA21),COLUMNS($B$10:AA21))</f>
        <v>4153</v>
      </c>
      <c r="AB21" s="37">
        <f>INDEX(INDEX(($B$66:$BD$117,$B$121:$BD$172,$B$177:$BD$228),,,$C$6),ROWS($B$10:AB21),COLUMNS($B$10:AB21))</f>
        <v>9949</v>
      </c>
      <c r="AC21" s="37">
        <f>INDEX(INDEX(($B$66:$BD$117,$B$121:$BD$172,$B$177:$BD$228),,,$C$6),ROWS($B$10:AC21),COLUMNS($B$10:AC21))</f>
        <v>2237</v>
      </c>
      <c r="AD21" s="37">
        <f>INDEX(INDEX(($B$66:$BD$117,$B$121:$BD$172,$B$177:$BD$228),,,$C$6),ROWS($B$10:AD21),COLUMNS($B$10:AD21))</f>
        <v>3280</v>
      </c>
      <c r="AE21" s="37">
        <f>INDEX(INDEX(($B$66:$BD$117,$B$121:$BD$172,$B$177:$BD$228),,,$C$6),ROWS($B$10:AE21),COLUMNS($B$10:AE21))</f>
        <v>3377</v>
      </c>
      <c r="AF21" s="37">
        <f>INDEX(INDEX(($B$66:$BD$117,$B$121:$BD$172,$B$177:$BD$228),,,$C$6),ROWS($B$10:AF21),COLUMNS($B$10:AF21))</f>
        <v>251</v>
      </c>
      <c r="AG21" s="37">
        <f>INDEX(INDEX(($B$66:$BD$117,$B$121:$BD$172,$B$177:$BD$228),,,$C$6),ROWS($B$10:AG21),COLUMNS($B$10:AG21))</f>
        <v>1283</v>
      </c>
      <c r="AH21" s="37">
        <f>INDEX(INDEX(($B$66:$BD$117,$B$121:$BD$172,$B$177:$BD$228),,,$C$6),ROWS($B$10:AH21),COLUMNS($B$10:AH21))</f>
        <v>3783</v>
      </c>
      <c r="AI21" s="37">
        <f>INDEX(INDEX(($B$66:$BD$117,$B$121:$BD$172,$B$177:$BD$228),,,$C$6),ROWS($B$10:AI21),COLUMNS($B$10:AI21))</f>
        <v>15</v>
      </c>
      <c r="AJ21" s="37">
        <f>INDEX(INDEX(($B$66:$BD$117,$B$121:$BD$172,$B$177:$BD$228),,,$C$6),ROWS($B$10:AJ21),COLUMNS($B$10:AJ21))</f>
        <v>4920</v>
      </c>
      <c r="AK21" s="37">
        <f>INDEX(INDEX(($B$66:$BD$117,$B$121:$BD$172,$B$177:$BD$228),,,$C$6),ROWS($B$10:AK21),COLUMNS($B$10:AK21))</f>
        <v>915</v>
      </c>
      <c r="AL21" s="37">
        <f>INDEX(INDEX(($B$66:$BD$117,$B$121:$BD$172,$B$177:$BD$228),,,$C$6),ROWS($B$10:AL21),COLUMNS($B$10:AL21))</f>
        <v>13957</v>
      </c>
      <c r="AM21" s="37">
        <f>INDEX(INDEX(($B$66:$BD$117,$B$121:$BD$172,$B$177:$BD$228),,,$C$6),ROWS($B$10:AM21),COLUMNS($B$10:AM21))</f>
        <v>16009</v>
      </c>
      <c r="AN21" s="37">
        <f>INDEX(INDEX(($B$66:$BD$117,$B$121:$BD$172,$B$177:$BD$228),,,$C$6),ROWS($B$10:AN21),COLUMNS($B$10:AN21))</f>
        <v>207</v>
      </c>
      <c r="AO21" s="37">
        <f>INDEX(INDEX(($B$66:$BD$117,$B$121:$BD$172,$B$177:$BD$228),,,$C$6),ROWS($B$10:AO21),COLUMNS($B$10:AO21))</f>
        <v>7501</v>
      </c>
      <c r="AP21" s="37">
        <f>INDEX(INDEX(($B$66:$BD$117,$B$121:$BD$172,$B$177:$BD$228),,,$C$6),ROWS($B$10:AP21),COLUMNS($B$10:AP21))</f>
        <v>3299</v>
      </c>
      <c r="AQ21" s="37">
        <f>INDEX(INDEX(($B$66:$BD$117,$B$121:$BD$172,$B$177:$BD$228),,,$C$6),ROWS($B$10:AQ21),COLUMNS($B$10:AQ21))</f>
        <v>453</v>
      </c>
      <c r="AR21" s="37">
        <f>INDEX(INDEX(($B$66:$BD$117,$B$121:$BD$172,$B$177:$BD$228),,,$C$6),ROWS($B$10:AR21),COLUMNS($B$10:AR21))</f>
        <v>9076</v>
      </c>
      <c r="AS21" s="37">
        <f>INDEX(INDEX(($B$66:$BD$117,$B$121:$BD$172,$B$177:$BD$228),,,$C$6),ROWS($B$10:AS21),COLUMNS($B$10:AS21))</f>
        <v>440</v>
      </c>
      <c r="AT21" s="37">
        <f>INDEX(INDEX(($B$66:$BD$117,$B$121:$BD$172,$B$177:$BD$228),,,$C$6),ROWS($B$10:AT21),COLUMNS($B$10:AT21))</f>
        <v>18611</v>
      </c>
      <c r="AU21" s="37">
        <f>INDEX(INDEX(($B$66:$BD$117,$B$121:$BD$172,$B$177:$BD$228),,,$C$6),ROWS($B$10:AU21),COLUMNS($B$10:AU21))</f>
        <v>257</v>
      </c>
      <c r="AV21" s="37">
        <f>INDEX(INDEX(($B$66:$BD$117,$B$121:$BD$172,$B$177:$BD$228),,,$C$6),ROWS($B$10:AV21),COLUMNS($B$10:AV21))</f>
        <v>17606</v>
      </c>
      <c r="AW21" s="37">
        <f>INDEX(INDEX(($B$66:$BD$117,$B$121:$BD$172,$B$177:$BD$228),,,$C$6),ROWS($B$10:AW21),COLUMNS($B$10:AW21))</f>
        <v>16198</v>
      </c>
      <c r="AX21" s="37">
        <f>INDEX(INDEX(($B$66:$BD$117,$B$121:$BD$172,$B$177:$BD$228),,,$C$6),ROWS($B$10:AX21),COLUMNS($B$10:AX21))</f>
        <v>20</v>
      </c>
      <c r="AY21" s="37">
        <f>INDEX(INDEX(($B$66:$BD$117,$B$121:$BD$172,$B$177:$BD$228),,,$C$6),ROWS($B$10:AY21),COLUMNS($B$10:AY21))</f>
        <v>84</v>
      </c>
      <c r="AZ21" s="37">
        <f>INDEX(INDEX(($B$66:$BD$117,$B$121:$BD$172,$B$177:$BD$228),,,$C$6),ROWS($B$10:AZ21),COLUMNS($B$10:AZ21))</f>
        <v>10702</v>
      </c>
      <c r="BA21" s="37">
        <f>INDEX(INDEX(($B$66:$BD$117,$B$121:$BD$172,$B$177:$BD$228),,,$C$6),ROWS($B$10:BA21),COLUMNS($B$10:BA21))</f>
        <v>1965</v>
      </c>
      <c r="BB21" s="37">
        <f>INDEX(INDEX(($B$66:$BD$117,$B$121:$BD$172,$B$177:$BD$228),,,$C$6),ROWS($B$10:BB21),COLUMNS($B$10:BB21))</f>
        <v>1237</v>
      </c>
      <c r="BC21" s="37">
        <f>INDEX(INDEX(($B$66:$BD$117,$B$121:$BD$172,$B$177:$BD$228),,,$C$6),ROWS($B$10:BC21),COLUMNS($B$10:BC21))</f>
        <v>3441</v>
      </c>
      <c r="BD21" s="69">
        <f>INDEX(INDEX(($B$66:$BD$117,$B$121:$BD$172,$B$177:$BD$228),,,$C$6),ROWS($B$10:BD21),COLUMNS($B$10:BD21))</f>
        <v>106</v>
      </c>
      <c r="BE21" s="74">
        <f t="shared" si="0"/>
        <v>277466</v>
      </c>
    </row>
    <row r="22" spans="1:57" x14ac:dyDescent="0.25">
      <c r="A22" s="67" t="s">
        <v>19</v>
      </c>
      <c r="B22" s="37">
        <f>INDEX(INDEX(($B$66:$BD$117,$B$121:$BD$172,$B$177:$BD$228),,,$C$6),ROWS($B$10:B22),COLUMNS($B$10:B22))</f>
        <v>1374852</v>
      </c>
      <c r="C22" s="37">
        <f>INDEX(INDEX(($B$66:$BD$117,$B$121:$BD$172,$B$177:$BD$228),,,$C$6),ROWS($B$10:C22),COLUMNS($B$10:C22))</f>
        <v>1164145</v>
      </c>
      <c r="D22" s="37">
        <f>INDEX(INDEX(($B$66:$BD$117,$B$121:$BD$172,$B$177:$BD$228),,,$C$6),ROWS($B$10:D22),COLUMNS($B$10:D22))</f>
        <v>134827</v>
      </c>
      <c r="E22" s="37">
        <f>INDEX(INDEX(($B$66:$BD$117,$B$121:$BD$172,$B$177:$BD$228),,,$C$6),ROWS($B$10:E22),COLUMNS($B$10:E22))</f>
        <v>55145</v>
      </c>
      <c r="F22" s="37">
        <f>INDEX(INDEX(($B$66:$BD$117,$B$121:$BD$172,$B$177:$BD$228),,,$C$6),ROWS($B$10:F22),COLUMNS($B$10:F22))</f>
        <v>608</v>
      </c>
      <c r="G22" s="37">
        <f>INDEX(INDEX(($B$66:$BD$117,$B$121:$BD$172,$B$177:$BD$228),,,$C$6),ROWS($B$10:G22),COLUMNS($B$10:G22))</f>
        <v>1417</v>
      </c>
      <c r="H22" s="37">
        <f>INDEX(INDEX(($B$66:$BD$117,$B$121:$BD$172,$B$177:$BD$228),,,$C$6),ROWS($B$10:H22),COLUMNS($B$10:H22))</f>
        <v>1865</v>
      </c>
      <c r="I22" s="37">
        <f>INDEX(INDEX(($B$66:$BD$117,$B$121:$BD$172,$B$177:$BD$228),,,$C$6),ROWS($B$10:I22),COLUMNS($B$10:I22))</f>
        <v>24</v>
      </c>
      <c r="J22" s="37">
        <f>INDEX(INDEX(($B$66:$BD$117,$B$121:$BD$172,$B$177:$BD$228),,,$C$6),ROWS($B$10:J22),COLUMNS($B$10:J22))</f>
        <v>9756</v>
      </c>
      <c r="K22" s="37">
        <f>INDEX(INDEX(($B$66:$BD$117,$B$121:$BD$172,$B$177:$BD$228),,,$C$6),ROWS($B$10:K22),COLUMNS($B$10:K22))</f>
        <v>1216</v>
      </c>
      <c r="L22" s="37">
        <f>INDEX(INDEX(($B$66:$BD$117,$B$121:$BD$172,$B$177:$BD$228),,,$C$6),ROWS($B$10:L22),COLUMNS($B$10:L22))</f>
        <v>191</v>
      </c>
      <c r="M22" s="37">
        <f>INDEX(INDEX(($B$66:$BD$117,$B$121:$BD$172,$B$177:$BD$228),,,$C$6),ROWS($B$10:M22),COLUMNS($B$10:M22))</f>
        <v>278</v>
      </c>
      <c r="N22" s="37">
        <f>INDEX(INDEX(($B$66:$BD$117,$B$121:$BD$172,$B$177:$BD$228),,,$C$6),ROWS($B$10:N22),COLUMNS($B$10:N22))</f>
        <v>230</v>
      </c>
      <c r="O22" s="37">
        <f>INDEX(INDEX(($B$66:$BD$117,$B$121:$BD$172,$B$177:$BD$228),,,$C$6),ROWS($B$10:O22),COLUMNS($B$10:O22))</f>
        <v>2780</v>
      </c>
      <c r="P22" s="37">
        <f>INDEX(INDEX(($B$66:$BD$117,$B$121:$BD$172,$B$177:$BD$228),,,$C$6),ROWS($B$10:P22),COLUMNS($B$10:P22))</f>
        <v>1448</v>
      </c>
      <c r="Q22" s="37" t="str">
        <f>INDEX(INDEX(($B$66:$BD$117,$B$121:$BD$172,$B$177:$BD$228),,,$C$6),ROWS($B$10:Q22),COLUMNS($B$10:Q22))</f>
        <v>N/A</v>
      </c>
      <c r="R22" s="37">
        <f>INDEX(INDEX(($B$66:$BD$117,$B$121:$BD$172,$B$177:$BD$228),,,$C$6),ROWS($B$10:R22),COLUMNS($B$10:R22))</f>
        <v>404</v>
      </c>
      <c r="S22" s="37">
        <f>INDEX(INDEX(($B$66:$BD$117,$B$121:$BD$172,$B$177:$BD$228),,,$C$6),ROWS($B$10:S22),COLUMNS($B$10:S22))</f>
        <v>318</v>
      </c>
      <c r="T22" s="37">
        <f>INDEX(INDEX(($B$66:$BD$117,$B$121:$BD$172,$B$177:$BD$228),,,$C$6),ROWS($B$10:T22),COLUMNS($B$10:T22))</f>
        <v>292</v>
      </c>
      <c r="U22" s="37">
        <f>INDEX(INDEX(($B$66:$BD$117,$B$121:$BD$172,$B$177:$BD$228),,,$C$6),ROWS($B$10:U22),COLUMNS($B$10:U22))</f>
        <v>84</v>
      </c>
      <c r="V22" s="37">
        <f>INDEX(INDEX(($B$66:$BD$117,$B$121:$BD$172,$B$177:$BD$228),,,$C$6),ROWS($B$10:V22),COLUMNS($B$10:V22))</f>
        <v>1135</v>
      </c>
      <c r="W22" s="37">
        <f>INDEX(INDEX(($B$66:$BD$117,$B$121:$BD$172,$B$177:$BD$228),,,$C$6),ROWS($B$10:W22),COLUMNS($B$10:W22))</f>
        <v>485</v>
      </c>
      <c r="X22" s="37">
        <f>INDEX(INDEX(($B$66:$BD$117,$B$121:$BD$172,$B$177:$BD$228),,,$C$6),ROWS($B$10:X22),COLUMNS($B$10:X22))</f>
        <v>207</v>
      </c>
      <c r="Y22" s="37">
        <f>INDEX(INDEX(($B$66:$BD$117,$B$121:$BD$172,$B$177:$BD$228),,,$C$6),ROWS($B$10:Y22),COLUMNS($B$10:Y22))</f>
        <v>91</v>
      </c>
      <c r="Z22" s="37">
        <f>INDEX(INDEX(($B$66:$BD$117,$B$121:$BD$172,$B$177:$BD$228),,,$C$6),ROWS($B$10:Z22),COLUMNS($B$10:Z22))</f>
        <v>2491</v>
      </c>
      <c r="AA22" s="37">
        <f>INDEX(INDEX(($B$66:$BD$117,$B$121:$BD$172,$B$177:$BD$228),,,$C$6),ROWS($B$10:AA22),COLUMNS($B$10:AA22))</f>
        <v>1266</v>
      </c>
      <c r="AB22" s="37">
        <f>INDEX(INDEX(($B$66:$BD$117,$B$121:$BD$172,$B$177:$BD$228),,,$C$6),ROWS($B$10:AB22),COLUMNS($B$10:AB22))</f>
        <v>321</v>
      </c>
      <c r="AC22" s="37">
        <f>INDEX(INDEX(($B$66:$BD$117,$B$121:$BD$172,$B$177:$BD$228),,,$C$6),ROWS($B$10:AC22),COLUMNS($B$10:AC22))</f>
        <v>192</v>
      </c>
      <c r="AD22" s="37">
        <f>INDEX(INDEX(($B$66:$BD$117,$B$121:$BD$172,$B$177:$BD$228),,,$C$6),ROWS($B$10:AD22),COLUMNS($B$10:AD22))</f>
        <v>44</v>
      </c>
      <c r="AE22" s="37">
        <f>INDEX(INDEX(($B$66:$BD$117,$B$121:$BD$172,$B$177:$BD$228),,,$C$6),ROWS($B$10:AE22),COLUMNS($B$10:AE22))</f>
        <v>944</v>
      </c>
      <c r="AF22" s="37">
        <f>INDEX(INDEX(($B$66:$BD$117,$B$121:$BD$172,$B$177:$BD$228),,,$C$6),ROWS($B$10:AF22),COLUMNS($B$10:AF22))</f>
        <v>131</v>
      </c>
      <c r="AG22" s="37">
        <f>INDEX(INDEX(($B$66:$BD$117,$B$121:$BD$172,$B$177:$BD$228),,,$C$6),ROWS($B$10:AG22),COLUMNS($B$10:AG22))</f>
        <v>75</v>
      </c>
      <c r="AH22" s="37">
        <f>INDEX(INDEX(($B$66:$BD$117,$B$121:$BD$172,$B$177:$BD$228),,,$C$6),ROWS($B$10:AH22),COLUMNS($B$10:AH22))</f>
        <v>760</v>
      </c>
      <c r="AI22" s="37">
        <f>INDEX(INDEX(($B$66:$BD$117,$B$121:$BD$172,$B$177:$BD$228),,,$C$6),ROWS($B$10:AI22),COLUMNS($B$10:AI22))</f>
        <v>85</v>
      </c>
      <c r="AJ22" s="37">
        <f>INDEX(INDEX(($B$66:$BD$117,$B$121:$BD$172,$B$177:$BD$228),,,$C$6),ROWS($B$10:AJ22),COLUMNS($B$10:AJ22))</f>
        <v>410</v>
      </c>
      <c r="AK22" s="37">
        <f>INDEX(INDEX(($B$66:$BD$117,$B$121:$BD$172,$B$177:$BD$228),,,$C$6),ROWS($B$10:AK22),COLUMNS($B$10:AK22))</f>
        <v>284</v>
      </c>
      <c r="AL22" s="37">
        <f>INDEX(INDEX(($B$66:$BD$117,$B$121:$BD$172,$B$177:$BD$228),,,$C$6),ROWS($B$10:AL22),COLUMNS($B$10:AL22))</f>
        <v>2382</v>
      </c>
      <c r="AM22" s="37">
        <f>INDEX(INDEX(($B$66:$BD$117,$B$121:$BD$172,$B$177:$BD$228),,,$C$6),ROWS($B$10:AM22),COLUMNS($B$10:AM22))</f>
        <v>2241</v>
      </c>
      <c r="AN22" s="37">
        <f>INDEX(INDEX(($B$66:$BD$117,$B$121:$BD$172,$B$177:$BD$228),,,$C$6),ROWS($B$10:AN22),COLUMNS($B$10:AN22))</f>
        <v>0</v>
      </c>
      <c r="AO22" s="37">
        <f>INDEX(INDEX(($B$66:$BD$117,$B$121:$BD$172,$B$177:$BD$228),,,$C$6),ROWS($B$10:AO22),COLUMNS($B$10:AO22))</f>
        <v>884</v>
      </c>
      <c r="AP22" s="37">
        <f>INDEX(INDEX(($B$66:$BD$117,$B$121:$BD$172,$B$177:$BD$228),,,$C$6),ROWS($B$10:AP22),COLUMNS($B$10:AP22))</f>
        <v>1095</v>
      </c>
      <c r="AQ22" s="37">
        <f>INDEX(INDEX(($B$66:$BD$117,$B$121:$BD$172,$B$177:$BD$228),,,$C$6),ROWS($B$10:AQ22),COLUMNS($B$10:AQ22))</f>
        <v>1763</v>
      </c>
      <c r="AR22" s="37">
        <f>INDEX(INDEX(($B$66:$BD$117,$B$121:$BD$172,$B$177:$BD$228),,,$C$6),ROWS($B$10:AR22),COLUMNS($B$10:AR22))</f>
        <v>1087</v>
      </c>
      <c r="AS22" s="37">
        <f>INDEX(INDEX(($B$66:$BD$117,$B$121:$BD$172,$B$177:$BD$228),,,$C$6),ROWS($B$10:AS22),COLUMNS($B$10:AS22))</f>
        <v>106</v>
      </c>
      <c r="AT22" s="37">
        <f>INDEX(INDEX(($B$66:$BD$117,$B$121:$BD$172,$B$177:$BD$228),,,$C$6),ROWS($B$10:AT22),COLUMNS($B$10:AT22))</f>
        <v>644</v>
      </c>
      <c r="AU22" s="37">
        <f>INDEX(INDEX(($B$66:$BD$117,$B$121:$BD$172,$B$177:$BD$228),,,$C$6),ROWS($B$10:AU22),COLUMNS($B$10:AU22))</f>
        <v>459</v>
      </c>
      <c r="AV22" s="37">
        <f>INDEX(INDEX(($B$66:$BD$117,$B$121:$BD$172,$B$177:$BD$228),,,$C$6),ROWS($B$10:AV22),COLUMNS($B$10:AV22))</f>
        <v>1314</v>
      </c>
      <c r="AW22" s="37">
        <f>INDEX(INDEX(($B$66:$BD$117,$B$121:$BD$172,$B$177:$BD$228),,,$C$6),ROWS($B$10:AW22),COLUMNS($B$10:AW22))</f>
        <v>3300</v>
      </c>
      <c r="AX22" s="37">
        <f>INDEX(INDEX(($B$66:$BD$117,$B$121:$BD$172,$B$177:$BD$228),,,$C$6),ROWS($B$10:AX22),COLUMNS($B$10:AX22))</f>
        <v>2183</v>
      </c>
      <c r="AY22" s="37">
        <f>INDEX(INDEX(($B$66:$BD$117,$B$121:$BD$172,$B$177:$BD$228),,,$C$6),ROWS($B$10:AY22),COLUMNS($B$10:AY22))</f>
        <v>0</v>
      </c>
      <c r="AZ22" s="37">
        <f>INDEX(INDEX(($B$66:$BD$117,$B$121:$BD$172,$B$177:$BD$228),,,$C$6),ROWS($B$10:AZ22),COLUMNS($B$10:AZ22))</f>
        <v>1393</v>
      </c>
      <c r="BA22" s="37">
        <f>INDEX(INDEX(($B$66:$BD$117,$B$121:$BD$172,$B$177:$BD$228),,,$C$6),ROWS($B$10:BA22),COLUMNS($B$10:BA22))</f>
        <v>5920</v>
      </c>
      <c r="BB22" s="37">
        <f>INDEX(INDEX(($B$66:$BD$117,$B$121:$BD$172,$B$177:$BD$228),,,$C$6),ROWS($B$10:BB22),COLUMNS($B$10:BB22))</f>
        <v>197</v>
      </c>
      <c r="BC22" s="37">
        <f>INDEX(INDEX(($B$66:$BD$117,$B$121:$BD$172,$B$177:$BD$228),,,$C$6),ROWS($B$10:BC22),COLUMNS($B$10:BC22))</f>
        <v>295</v>
      </c>
      <c r="BD22" s="69">
        <f>INDEX(INDEX(($B$66:$BD$117,$B$121:$BD$172,$B$177:$BD$228),,,$C$6),ROWS($B$10:BD22),COLUMNS($B$10:BD22))</f>
        <v>50</v>
      </c>
      <c r="BE22" s="74">
        <f t="shared" si="0"/>
        <v>55145</v>
      </c>
    </row>
    <row r="23" spans="1:57" x14ac:dyDescent="0.25">
      <c r="A23" s="67" t="s">
        <v>20</v>
      </c>
      <c r="B23" s="37">
        <f>INDEX(INDEX(($B$66:$BD$117,$B$121:$BD$172,$B$177:$BD$228),,,$C$6),ROWS($B$10:B23),COLUMNS($B$10:B23))</f>
        <v>1573036</v>
      </c>
      <c r="C23" s="37">
        <f>INDEX(INDEX(($B$66:$BD$117,$B$121:$BD$172,$B$177:$BD$228),,,$C$6),ROWS($B$10:C23),COLUMNS($B$10:C23))</f>
        <v>1296975</v>
      </c>
      <c r="D23" s="37">
        <f>INDEX(INDEX(($B$66:$BD$117,$B$121:$BD$172,$B$177:$BD$228),,,$C$6),ROWS($B$10:D23),COLUMNS($B$10:D23))</f>
        <v>210151</v>
      </c>
      <c r="E23" s="37">
        <f>INDEX(INDEX(($B$66:$BD$117,$B$121:$BD$172,$B$177:$BD$228),,,$C$6),ROWS($B$10:E23),COLUMNS($B$10:E23))</f>
        <v>59283</v>
      </c>
      <c r="F23" s="37">
        <f>INDEX(INDEX(($B$66:$BD$117,$B$121:$BD$172,$B$177:$BD$228),,,$C$6),ROWS($B$10:F23),COLUMNS($B$10:F23))</f>
        <v>575</v>
      </c>
      <c r="G23" s="37">
        <f>INDEX(INDEX(($B$66:$BD$117,$B$121:$BD$172,$B$177:$BD$228),,,$C$6),ROWS($B$10:G23),COLUMNS($B$10:G23))</f>
        <v>1198</v>
      </c>
      <c r="H23" s="37">
        <f>INDEX(INDEX(($B$66:$BD$117,$B$121:$BD$172,$B$177:$BD$228),,,$C$6),ROWS($B$10:H23),COLUMNS($B$10:H23))</f>
        <v>2424</v>
      </c>
      <c r="I23" s="37">
        <f>INDEX(INDEX(($B$66:$BD$117,$B$121:$BD$172,$B$177:$BD$228),,,$C$6),ROWS($B$10:I23),COLUMNS($B$10:I23))</f>
        <v>291</v>
      </c>
      <c r="J23" s="37">
        <f>INDEX(INDEX(($B$66:$BD$117,$B$121:$BD$172,$B$177:$BD$228),,,$C$6),ROWS($B$10:J23),COLUMNS($B$10:J23))</f>
        <v>10280</v>
      </c>
      <c r="K23" s="37">
        <f>INDEX(INDEX(($B$66:$BD$117,$B$121:$BD$172,$B$177:$BD$228),,,$C$6),ROWS($B$10:K23),COLUMNS($B$10:K23))</f>
        <v>1186</v>
      </c>
      <c r="L23" s="37">
        <f>INDEX(INDEX(($B$66:$BD$117,$B$121:$BD$172,$B$177:$BD$228),,,$C$6),ROWS($B$10:L23),COLUMNS($B$10:L23))</f>
        <v>44</v>
      </c>
      <c r="M23" s="37">
        <f>INDEX(INDEX(($B$66:$BD$117,$B$121:$BD$172,$B$177:$BD$228),,,$C$6),ROWS($B$10:M23),COLUMNS($B$10:M23))</f>
        <v>120</v>
      </c>
      <c r="N23" s="37">
        <f>INDEX(INDEX(($B$66:$BD$117,$B$121:$BD$172,$B$177:$BD$228),,,$C$6),ROWS($B$10:N23),COLUMNS($B$10:N23))</f>
        <v>116</v>
      </c>
      <c r="O23" s="37">
        <f>INDEX(INDEX(($B$66:$BD$117,$B$121:$BD$172,$B$177:$BD$228),,,$C$6),ROWS($B$10:O23),COLUMNS($B$10:O23))</f>
        <v>2014</v>
      </c>
      <c r="P23" s="37">
        <f>INDEX(INDEX(($B$66:$BD$117,$B$121:$BD$172,$B$177:$BD$228),,,$C$6),ROWS($B$10:P23),COLUMNS($B$10:P23))</f>
        <v>583</v>
      </c>
      <c r="Q23" s="37">
        <f>INDEX(INDEX(($B$66:$BD$117,$B$121:$BD$172,$B$177:$BD$228),,,$C$6),ROWS($B$10:Q23),COLUMNS($B$10:Q23))</f>
        <v>206</v>
      </c>
      <c r="R23" s="37" t="str">
        <f>INDEX(INDEX(($B$66:$BD$117,$B$121:$BD$172,$B$177:$BD$228),,,$C$6),ROWS($B$10:R23),COLUMNS($B$10:R23))</f>
        <v>N/A</v>
      </c>
      <c r="S23" s="37">
        <f>INDEX(INDEX(($B$66:$BD$117,$B$121:$BD$172,$B$177:$BD$228),,,$C$6),ROWS($B$10:S23),COLUMNS($B$10:S23))</f>
        <v>532</v>
      </c>
      <c r="T23" s="37">
        <f>INDEX(INDEX(($B$66:$BD$117,$B$121:$BD$172,$B$177:$BD$228),,,$C$6),ROWS($B$10:T23),COLUMNS($B$10:T23))</f>
        <v>283</v>
      </c>
      <c r="U23" s="37">
        <f>INDEX(INDEX(($B$66:$BD$117,$B$121:$BD$172,$B$177:$BD$228),,,$C$6),ROWS($B$10:U23),COLUMNS($B$10:U23))</f>
        <v>90</v>
      </c>
      <c r="V23" s="37">
        <f>INDEX(INDEX(($B$66:$BD$117,$B$121:$BD$172,$B$177:$BD$228),,,$C$6),ROWS($B$10:V23),COLUMNS($B$10:V23))</f>
        <v>63</v>
      </c>
      <c r="W23" s="37">
        <f>INDEX(INDEX(($B$66:$BD$117,$B$121:$BD$172,$B$177:$BD$228),,,$C$6),ROWS($B$10:W23),COLUMNS($B$10:W23))</f>
        <v>83</v>
      </c>
      <c r="X23" s="37">
        <f>INDEX(INDEX(($B$66:$BD$117,$B$121:$BD$172,$B$177:$BD$228),,,$C$6),ROWS($B$10:X23),COLUMNS($B$10:X23))</f>
        <v>54</v>
      </c>
      <c r="Y23" s="37">
        <f>INDEX(INDEX(($B$66:$BD$117,$B$121:$BD$172,$B$177:$BD$228),,,$C$6),ROWS($B$10:Y23),COLUMNS($B$10:Y23))</f>
        <v>0</v>
      </c>
      <c r="Z23" s="37">
        <f>INDEX(INDEX(($B$66:$BD$117,$B$121:$BD$172,$B$177:$BD$228),,,$C$6),ROWS($B$10:Z23),COLUMNS($B$10:Z23))</f>
        <v>107</v>
      </c>
      <c r="AA23" s="37">
        <f>INDEX(INDEX(($B$66:$BD$117,$B$121:$BD$172,$B$177:$BD$228),,,$C$6),ROWS($B$10:AA23),COLUMNS($B$10:AA23))</f>
        <v>338</v>
      </c>
      <c r="AB23" s="37">
        <f>INDEX(INDEX(($B$66:$BD$117,$B$121:$BD$172,$B$177:$BD$228),,,$C$6),ROWS($B$10:AB23),COLUMNS($B$10:AB23))</f>
        <v>683</v>
      </c>
      <c r="AC23" s="37">
        <f>INDEX(INDEX(($B$66:$BD$117,$B$121:$BD$172,$B$177:$BD$228),,,$C$6),ROWS($B$10:AC23),COLUMNS($B$10:AC23))</f>
        <v>637</v>
      </c>
      <c r="AD23" s="37">
        <f>INDEX(INDEX(($B$66:$BD$117,$B$121:$BD$172,$B$177:$BD$228),,,$C$6),ROWS($B$10:AD23),COLUMNS($B$10:AD23))</f>
        <v>87</v>
      </c>
      <c r="AE23" s="37">
        <f>INDEX(INDEX(($B$66:$BD$117,$B$121:$BD$172,$B$177:$BD$228),,,$C$6),ROWS($B$10:AE23),COLUMNS($B$10:AE23))</f>
        <v>214</v>
      </c>
      <c r="AF23" s="37">
        <f>INDEX(INDEX(($B$66:$BD$117,$B$121:$BD$172,$B$177:$BD$228),,,$C$6),ROWS($B$10:AF23),COLUMNS($B$10:AF23))</f>
        <v>3800</v>
      </c>
      <c r="AG23" s="37">
        <f>INDEX(INDEX(($B$66:$BD$117,$B$121:$BD$172,$B$177:$BD$228),,,$C$6),ROWS($B$10:AG23),COLUMNS($B$10:AG23))</f>
        <v>35</v>
      </c>
      <c r="AH23" s="37">
        <f>INDEX(INDEX(($B$66:$BD$117,$B$121:$BD$172,$B$177:$BD$228),,,$C$6),ROWS($B$10:AH23),COLUMNS($B$10:AH23))</f>
        <v>2535</v>
      </c>
      <c r="AI23" s="37">
        <f>INDEX(INDEX(($B$66:$BD$117,$B$121:$BD$172,$B$177:$BD$228),,,$C$6),ROWS($B$10:AI23),COLUMNS($B$10:AI23))</f>
        <v>0</v>
      </c>
      <c r="AJ23" s="37">
        <f>INDEX(INDEX(($B$66:$BD$117,$B$121:$BD$172,$B$177:$BD$228),,,$C$6),ROWS($B$10:AJ23),COLUMNS($B$10:AJ23))</f>
        <v>214</v>
      </c>
      <c r="AK23" s="37">
        <f>INDEX(INDEX(($B$66:$BD$117,$B$121:$BD$172,$B$177:$BD$228),,,$C$6),ROWS($B$10:AK23),COLUMNS($B$10:AK23))</f>
        <v>675</v>
      </c>
      <c r="AL23" s="37">
        <f>INDEX(INDEX(($B$66:$BD$117,$B$121:$BD$172,$B$177:$BD$228),,,$C$6),ROWS($B$10:AL23),COLUMNS($B$10:AL23))</f>
        <v>938</v>
      </c>
      <c r="AM23" s="37">
        <f>INDEX(INDEX(($B$66:$BD$117,$B$121:$BD$172,$B$177:$BD$228),,,$C$6),ROWS($B$10:AM23),COLUMNS($B$10:AM23))</f>
        <v>817</v>
      </c>
      <c r="AN23" s="37">
        <f>INDEX(INDEX(($B$66:$BD$117,$B$121:$BD$172,$B$177:$BD$228),,,$C$6),ROWS($B$10:AN23),COLUMNS($B$10:AN23))</f>
        <v>0</v>
      </c>
      <c r="AO23" s="37">
        <f>INDEX(INDEX(($B$66:$BD$117,$B$121:$BD$172,$B$177:$BD$228),,,$C$6),ROWS($B$10:AO23),COLUMNS($B$10:AO23))</f>
        <v>1018</v>
      </c>
      <c r="AP23" s="37">
        <f>INDEX(INDEX(($B$66:$BD$117,$B$121:$BD$172,$B$177:$BD$228),,,$C$6),ROWS($B$10:AP23),COLUMNS($B$10:AP23))</f>
        <v>93</v>
      </c>
      <c r="AQ23" s="37">
        <f>INDEX(INDEX(($B$66:$BD$117,$B$121:$BD$172,$B$177:$BD$228),,,$C$6),ROWS($B$10:AQ23),COLUMNS($B$10:AQ23))</f>
        <v>4963</v>
      </c>
      <c r="AR23" s="37">
        <f>INDEX(INDEX(($B$66:$BD$117,$B$121:$BD$172,$B$177:$BD$228),,,$C$6),ROWS($B$10:AR23),COLUMNS($B$10:AR23))</f>
        <v>169</v>
      </c>
      <c r="AS23" s="37">
        <f>INDEX(INDEX(($B$66:$BD$117,$B$121:$BD$172,$B$177:$BD$228),,,$C$6),ROWS($B$10:AS23),COLUMNS($B$10:AS23))</f>
        <v>0</v>
      </c>
      <c r="AT23" s="37">
        <f>INDEX(INDEX(($B$66:$BD$117,$B$121:$BD$172,$B$177:$BD$228),,,$C$6),ROWS($B$10:AT23),COLUMNS($B$10:AT23))</f>
        <v>205</v>
      </c>
      <c r="AU23" s="37">
        <f>INDEX(INDEX(($B$66:$BD$117,$B$121:$BD$172,$B$177:$BD$228),,,$C$6),ROWS($B$10:AU23),COLUMNS($B$10:AU23))</f>
        <v>118</v>
      </c>
      <c r="AV23" s="37">
        <f>INDEX(INDEX(($B$66:$BD$117,$B$121:$BD$172,$B$177:$BD$228),,,$C$6),ROWS($B$10:AV23),COLUMNS($B$10:AV23))</f>
        <v>1957</v>
      </c>
      <c r="AW23" s="37">
        <f>INDEX(INDEX(($B$66:$BD$117,$B$121:$BD$172,$B$177:$BD$228),,,$C$6),ROWS($B$10:AW23),COLUMNS($B$10:AW23))</f>
        <v>1352</v>
      </c>
      <c r="AX23" s="37">
        <f>INDEX(INDEX(($B$66:$BD$117,$B$121:$BD$172,$B$177:$BD$228),,,$C$6),ROWS($B$10:AX23),COLUMNS($B$10:AX23))</f>
        <v>6617</v>
      </c>
      <c r="AY23" s="37">
        <f>INDEX(INDEX(($B$66:$BD$117,$B$121:$BD$172,$B$177:$BD$228),,,$C$6),ROWS($B$10:AY23),COLUMNS($B$10:AY23))</f>
        <v>0</v>
      </c>
      <c r="AZ23" s="37">
        <f>INDEX(INDEX(($B$66:$BD$117,$B$121:$BD$172,$B$177:$BD$228),,,$C$6),ROWS($B$10:AZ23),COLUMNS($B$10:AZ23))</f>
        <v>269</v>
      </c>
      <c r="BA23" s="37">
        <f>INDEX(INDEX(($B$66:$BD$117,$B$121:$BD$172,$B$177:$BD$228),,,$C$6),ROWS($B$10:BA23),COLUMNS($B$10:BA23))</f>
        <v>10398</v>
      </c>
      <c r="BB23" s="37">
        <f>INDEX(INDEX(($B$66:$BD$117,$B$121:$BD$172,$B$177:$BD$228),,,$C$6),ROWS($B$10:BB23),COLUMNS($B$10:BB23))</f>
        <v>0</v>
      </c>
      <c r="BC23" s="37">
        <f>INDEX(INDEX(($B$66:$BD$117,$B$121:$BD$172,$B$177:$BD$228),,,$C$6),ROWS($B$10:BC23),COLUMNS($B$10:BC23))</f>
        <v>225</v>
      </c>
      <c r="BD23" s="69">
        <f>INDEX(INDEX(($B$66:$BD$117,$B$121:$BD$172,$B$177:$BD$228),,,$C$6),ROWS($B$10:BD23),COLUMNS($B$10:BD23))</f>
        <v>677</v>
      </c>
      <c r="BE23" s="74">
        <f t="shared" si="0"/>
        <v>59283</v>
      </c>
    </row>
    <row r="24" spans="1:57" x14ac:dyDescent="0.25">
      <c r="A24" s="67" t="s">
        <v>21</v>
      </c>
      <c r="B24" s="37">
        <f>INDEX(INDEX(($B$66:$BD$117,$B$121:$BD$172,$B$177:$BD$228),,,$C$6),ROWS($B$10:B24),COLUMNS($B$10:B24))</f>
        <v>12725119</v>
      </c>
      <c r="C24" s="37">
        <f>INDEX(INDEX(($B$66:$BD$117,$B$121:$BD$172,$B$177:$BD$228),,,$C$6),ROWS($B$10:C24),COLUMNS($B$10:C24))</f>
        <v>11009321</v>
      </c>
      <c r="D24" s="37">
        <f>INDEX(INDEX(($B$66:$BD$117,$B$121:$BD$172,$B$177:$BD$228),,,$C$6),ROWS($B$10:D24),COLUMNS($B$10:D24))</f>
        <v>1441191</v>
      </c>
      <c r="E24" s="37">
        <f>INDEX(INDEX(($B$66:$BD$117,$B$121:$BD$172,$B$177:$BD$228),,,$C$6),ROWS($B$10:E24),COLUMNS($B$10:E24))</f>
        <v>208755</v>
      </c>
      <c r="F24" s="37">
        <f>INDEX(INDEX(($B$66:$BD$117,$B$121:$BD$172,$B$177:$BD$228),,,$C$6),ROWS($B$10:F24),COLUMNS($B$10:F24))</f>
        <v>883</v>
      </c>
      <c r="G24" s="37">
        <f>INDEX(INDEX(($B$66:$BD$117,$B$121:$BD$172,$B$177:$BD$228),,,$C$6),ROWS($B$10:G24),COLUMNS($B$10:G24))</f>
        <v>2250</v>
      </c>
      <c r="H24" s="37">
        <f>INDEX(INDEX(($B$66:$BD$117,$B$121:$BD$172,$B$177:$BD$228),,,$C$6),ROWS($B$10:H24),COLUMNS($B$10:H24))</f>
        <v>7139</v>
      </c>
      <c r="I24" s="37">
        <f>INDEX(INDEX(($B$66:$BD$117,$B$121:$BD$172,$B$177:$BD$228),,,$C$6),ROWS($B$10:I24),COLUMNS($B$10:I24))</f>
        <v>1587</v>
      </c>
      <c r="J24" s="37">
        <f>INDEX(INDEX(($B$66:$BD$117,$B$121:$BD$172,$B$177:$BD$228),,,$C$6),ROWS($B$10:J24),COLUMNS($B$10:J24))</f>
        <v>14940</v>
      </c>
      <c r="K24" s="37">
        <f>INDEX(INDEX(($B$66:$BD$117,$B$121:$BD$172,$B$177:$BD$228),,,$C$6),ROWS($B$10:K24),COLUMNS($B$10:K24))</f>
        <v>3036</v>
      </c>
      <c r="L24" s="37">
        <f>INDEX(INDEX(($B$66:$BD$117,$B$121:$BD$172,$B$177:$BD$228),,,$C$6),ROWS($B$10:L24),COLUMNS($B$10:L24))</f>
        <v>955</v>
      </c>
      <c r="M24" s="37">
        <f>INDEX(INDEX(($B$66:$BD$117,$B$121:$BD$172,$B$177:$BD$228),,,$C$6),ROWS($B$10:M24),COLUMNS($B$10:M24))</f>
        <v>234</v>
      </c>
      <c r="N24" s="37">
        <f>INDEX(INDEX(($B$66:$BD$117,$B$121:$BD$172,$B$177:$BD$228),,,$C$6),ROWS($B$10:N24),COLUMNS($B$10:N24))</f>
        <v>1066</v>
      </c>
      <c r="O24" s="37">
        <f>INDEX(INDEX(($B$66:$BD$117,$B$121:$BD$172,$B$177:$BD$228),,,$C$6),ROWS($B$10:O24),COLUMNS($B$10:O24))</f>
        <v>12687</v>
      </c>
      <c r="P24" s="37">
        <f>INDEX(INDEX(($B$66:$BD$117,$B$121:$BD$172,$B$177:$BD$228),,,$C$6),ROWS($B$10:P24),COLUMNS($B$10:P24))</f>
        <v>8745</v>
      </c>
      <c r="Q24" s="37">
        <f>INDEX(INDEX(($B$66:$BD$117,$B$121:$BD$172,$B$177:$BD$228),,,$C$6),ROWS($B$10:Q24),COLUMNS($B$10:Q24))</f>
        <v>869</v>
      </c>
      <c r="R24" s="37">
        <f>INDEX(INDEX(($B$66:$BD$117,$B$121:$BD$172,$B$177:$BD$228),,,$C$6),ROWS($B$10:R24),COLUMNS($B$10:R24))</f>
        <v>1384</v>
      </c>
      <c r="S24" s="37" t="str">
        <f>INDEX(INDEX(($B$66:$BD$117,$B$121:$BD$172,$B$177:$BD$228),,,$C$6),ROWS($B$10:S24),COLUMNS($B$10:S24))</f>
        <v>N/A</v>
      </c>
      <c r="T24" s="37">
        <f>INDEX(INDEX(($B$66:$BD$117,$B$121:$BD$172,$B$177:$BD$228),,,$C$6),ROWS($B$10:T24),COLUMNS($B$10:T24))</f>
        <v>16907</v>
      </c>
      <c r="U24" s="37">
        <f>INDEX(INDEX(($B$66:$BD$117,$B$121:$BD$172,$B$177:$BD$228),,,$C$6),ROWS($B$10:U24),COLUMNS($B$10:U24))</f>
        <v>8529</v>
      </c>
      <c r="V24" s="37">
        <f>INDEX(INDEX(($B$66:$BD$117,$B$121:$BD$172,$B$177:$BD$228),,,$C$6),ROWS($B$10:V24),COLUMNS($B$10:V24))</f>
        <v>2009</v>
      </c>
      <c r="W24" s="37">
        <f>INDEX(INDEX(($B$66:$BD$117,$B$121:$BD$172,$B$177:$BD$228),,,$C$6),ROWS($B$10:W24),COLUMNS($B$10:W24))</f>
        <v>2923</v>
      </c>
      <c r="X24" s="37">
        <f>INDEX(INDEX(($B$66:$BD$117,$B$121:$BD$172,$B$177:$BD$228),,,$C$6),ROWS($B$10:X24),COLUMNS($B$10:X24))</f>
        <v>1229</v>
      </c>
      <c r="Y24" s="37">
        <f>INDEX(INDEX(($B$66:$BD$117,$B$121:$BD$172,$B$177:$BD$228),,,$C$6),ROWS($B$10:Y24),COLUMNS($B$10:Y24))</f>
        <v>526</v>
      </c>
      <c r="Z24" s="37">
        <f>INDEX(INDEX(($B$66:$BD$117,$B$121:$BD$172,$B$177:$BD$228),,,$C$6),ROWS($B$10:Z24),COLUMNS($B$10:Z24))</f>
        <v>1865</v>
      </c>
      <c r="AA24" s="37">
        <f>INDEX(INDEX(($B$66:$BD$117,$B$121:$BD$172,$B$177:$BD$228),,,$C$6),ROWS($B$10:AA24),COLUMNS($B$10:AA24))</f>
        <v>3296</v>
      </c>
      <c r="AB24" s="37">
        <f>INDEX(INDEX(($B$66:$BD$117,$B$121:$BD$172,$B$177:$BD$228),,,$C$6),ROWS($B$10:AB24),COLUMNS($B$10:AB24))</f>
        <v>12583</v>
      </c>
      <c r="AC24" s="37">
        <f>INDEX(INDEX(($B$66:$BD$117,$B$121:$BD$172,$B$177:$BD$228),,,$C$6),ROWS($B$10:AC24),COLUMNS($B$10:AC24))</f>
        <v>6537</v>
      </c>
      <c r="AD24" s="37">
        <f>INDEX(INDEX(($B$66:$BD$117,$B$121:$BD$172,$B$177:$BD$228),,,$C$6),ROWS($B$10:AD24),COLUMNS($B$10:AD24))</f>
        <v>2744</v>
      </c>
      <c r="AE24" s="37">
        <f>INDEX(INDEX(($B$66:$BD$117,$B$121:$BD$172,$B$177:$BD$228),,,$C$6),ROWS($B$10:AE24),COLUMNS($B$10:AE24))</f>
        <v>13264</v>
      </c>
      <c r="AF24" s="37">
        <f>INDEX(INDEX(($B$66:$BD$117,$B$121:$BD$172,$B$177:$BD$228),,,$C$6),ROWS($B$10:AF24),COLUMNS($B$10:AF24))</f>
        <v>228</v>
      </c>
      <c r="AG24" s="37">
        <f>INDEX(INDEX(($B$66:$BD$117,$B$121:$BD$172,$B$177:$BD$228),,,$C$6),ROWS($B$10:AG24),COLUMNS($B$10:AG24))</f>
        <v>1302</v>
      </c>
      <c r="AH24" s="37">
        <f>INDEX(INDEX(($B$66:$BD$117,$B$121:$BD$172,$B$177:$BD$228),,,$C$6),ROWS($B$10:AH24),COLUMNS($B$10:AH24))</f>
        <v>1478</v>
      </c>
      <c r="AI24" s="37">
        <f>INDEX(INDEX(($B$66:$BD$117,$B$121:$BD$172,$B$177:$BD$228),,,$C$6),ROWS($B$10:AI24),COLUMNS($B$10:AI24))</f>
        <v>283</v>
      </c>
      <c r="AJ24" s="37">
        <f>INDEX(INDEX(($B$66:$BD$117,$B$121:$BD$172,$B$177:$BD$228),,,$C$6),ROWS($B$10:AJ24),COLUMNS($B$10:AJ24))</f>
        <v>2366</v>
      </c>
      <c r="AK24" s="37">
        <f>INDEX(INDEX(($B$66:$BD$117,$B$121:$BD$172,$B$177:$BD$228),,,$C$6),ROWS($B$10:AK24),COLUMNS($B$10:AK24))</f>
        <v>1359</v>
      </c>
      <c r="AL24" s="37">
        <f>INDEX(INDEX(($B$66:$BD$117,$B$121:$BD$172,$B$177:$BD$228),,,$C$6),ROWS($B$10:AL24),COLUMNS($B$10:AL24))</f>
        <v>7561</v>
      </c>
      <c r="AM24" s="37">
        <f>INDEX(INDEX(($B$66:$BD$117,$B$121:$BD$172,$B$177:$BD$228),,,$C$6),ROWS($B$10:AM24),COLUMNS($B$10:AM24))</f>
        <v>3761</v>
      </c>
      <c r="AN24" s="37">
        <f>INDEX(INDEX(($B$66:$BD$117,$B$121:$BD$172,$B$177:$BD$228),,,$C$6),ROWS($B$10:AN24),COLUMNS($B$10:AN24))</f>
        <v>196</v>
      </c>
      <c r="AO24" s="37">
        <f>INDEX(INDEX(($B$66:$BD$117,$B$121:$BD$172,$B$177:$BD$228),,,$C$6),ROWS($B$10:AO24),COLUMNS($B$10:AO24))</f>
        <v>6872</v>
      </c>
      <c r="AP24" s="37">
        <f>INDEX(INDEX(($B$66:$BD$117,$B$121:$BD$172,$B$177:$BD$228),,,$C$6),ROWS($B$10:AP24),COLUMNS($B$10:AP24))</f>
        <v>1491</v>
      </c>
      <c r="AQ24" s="37">
        <f>INDEX(INDEX(($B$66:$BD$117,$B$121:$BD$172,$B$177:$BD$228),,,$C$6),ROWS($B$10:AQ24),COLUMNS($B$10:AQ24))</f>
        <v>954</v>
      </c>
      <c r="AR24" s="37">
        <f>INDEX(INDEX(($B$66:$BD$117,$B$121:$BD$172,$B$177:$BD$228),,,$C$6),ROWS($B$10:AR24),COLUMNS($B$10:AR24))</f>
        <v>4588</v>
      </c>
      <c r="AS24" s="37">
        <f>INDEX(INDEX(($B$66:$BD$117,$B$121:$BD$172,$B$177:$BD$228),,,$C$6),ROWS($B$10:AS24),COLUMNS($B$10:AS24))</f>
        <v>462</v>
      </c>
      <c r="AT24" s="37">
        <f>INDEX(INDEX(($B$66:$BD$117,$B$121:$BD$172,$B$177:$BD$228),,,$C$6),ROWS($B$10:AT24),COLUMNS($B$10:AT24))</f>
        <v>1583</v>
      </c>
      <c r="AU24" s="37">
        <f>INDEX(INDEX(($B$66:$BD$117,$B$121:$BD$172,$B$177:$BD$228),,,$C$6),ROWS($B$10:AU24),COLUMNS($B$10:AU24))</f>
        <v>394</v>
      </c>
      <c r="AV24" s="37">
        <f>INDEX(INDEX(($B$66:$BD$117,$B$121:$BD$172,$B$177:$BD$228),,,$C$6),ROWS($B$10:AV24),COLUMNS($B$10:AV24))</f>
        <v>4648</v>
      </c>
      <c r="AW24" s="37">
        <f>INDEX(INDEX(($B$66:$BD$117,$B$121:$BD$172,$B$177:$BD$228),,,$C$6),ROWS($B$10:AW24),COLUMNS($B$10:AW24))</f>
        <v>16780</v>
      </c>
      <c r="AX24" s="37">
        <f>INDEX(INDEX(($B$66:$BD$117,$B$121:$BD$172,$B$177:$BD$228),,,$C$6),ROWS($B$10:AX24),COLUMNS($B$10:AX24))</f>
        <v>1154</v>
      </c>
      <c r="AY24" s="37">
        <f>INDEX(INDEX(($B$66:$BD$117,$B$121:$BD$172,$B$177:$BD$228),,,$C$6),ROWS($B$10:AY24),COLUMNS($B$10:AY24))</f>
        <v>156</v>
      </c>
      <c r="AZ24" s="37">
        <f>INDEX(INDEX(($B$66:$BD$117,$B$121:$BD$172,$B$177:$BD$228),,,$C$6),ROWS($B$10:AZ24),COLUMNS($B$10:AZ24))</f>
        <v>4311</v>
      </c>
      <c r="BA24" s="37">
        <f>INDEX(INDEX(($B$66:$BD$117,$B$121:$BD$172,$B$177:$BD$228),,,$C$6),ROWS($B$10:BA24),COLUMNS($B$10:BA24))</f>
        <v>2704</v>
      </c>
      <c r="BB24" s="37">
        <f>INDEX(INDEX(($B$66:$BD$117,$B$121:$BD$172,$B$177:$BD$228),,,$C$6),ROWS($B$10:BB24),COLUMNS($B$10:BB24))</f>
        <v>1221</v>
      </c>
      <c r="BC24" s="37">
        <f>INDEX(INDEX(($B$66:$BD$117,$B$121:$BD$172,$B$177:$BD$228),,,$C$6),ROWS($B$10:BC24),COLUMNS($B$10:BC24))</f>
        <v>14414</v>
      </c>
      <c r="BD24" s="69">
        <f>INDEX(INDEX(($B$66:$BD$117,$B$121:$BD$172,$B$177:$BD$228),,,$C$6),ROWS($B$10:BD24),COLUMNS($B$10:BD24))</f>
        <v>302</v>
      </c>
      <c r="BE24" s="74">
        <f t="shared" si="0"/>
        <v>208755</v>
      </c>
    </row>
    <row r="25" spans="1:57" x14ac:dyDescent="0.25">
      <c r="A25" s="67" t="s">
        <v>22</v>
      </c>
      <c r="B25" s="37">
        <f>INDEX(INDEX(($B$66:$BD$117,$B$121:$BD$172,$B$177:$BD$228),,,$C$6),ROWS($B$10:B25),COLUMNS($B$10:B25))</f>
        <v>6457067</v>
      </c>
      <c r="C25" s="37">
        <f>INDEX(INDEX(($B$66:$BD$117,$B$121:$BD$172,$B$177:$BD$228),,,$C$6),ROWS($B$10:C25),COLUMNS($B$10:C25))</f>
        <v>5493090</v>
      </c>
      <c r="D25" s="37">
        <f>INDEX(INDEX(($B$66:$BD$117,$B$121:$BD$172,$B$177:$BD$228),,,$C$6),ROWS($B$10:D25),COLUMNS($B$10:D25))</f>
        <v>805228</v>
      </c>
      <c r="E25" s="37">
        <f>INDEX(INDEX(($B$66:$BD$117,$B$121:$BD$172,$B$177:$BD$228),,,$C$6),ROWS($B$10:E25),COLUMNS($B$10:E25))</f>
        <v>134137</v>
      </c>
      <c r="F25" s="37">
        <f>INDEX(INDEX(($B$66:$BD$117,$B$121:$BD$172,$B$177:$BD$228),,,$C$6),ROWS($B$10:F25),COLUMNS($B$10:F25))</f>
        <v>1625</v>
      </c>
      <c r="G25" s="37">
        <f>INDEX(INDEX(($B$66:$BD$117,$B$121:$BD$172,$B$177:$BD$228),,,$C$6),ROWS($B$10:G25),COLUMNS($B$10:G25))</f>
        <v>479</v>
      </c>
      <c r="H25" s="37">
        <f>INDEX(INDEX(($B$66:$BD$117,$B$121:$BD$172,$B$177:$BD$228),,,$C$6),ROWS($B$10:H25),COLUMNS($B$10:H25))</f>
        <v>2763</v>
      </c>
      <c r="I25" s="37">
        <f>INDEX(INDEX(($B$66:$BD$117,$B$121:$BD$172,$B$177:$BD$228),,,$C$6),ROWS($B$10:I25),COLUMNS($B$10:I25))</f>
        <v>564</v>
      </c>
      <c r="J25" s="37">
        <f>INDEX(INDEX(($B$66:$BD$117,$B$121:$BD$172,$B$177:$BD$228),,,$C$6),ROWS($B$10:J25),COLUMNS($B$10:J25))</f>
        <v>6033</v>
      </c>
      <c r="K25" s="37">
        <f>INDEX(INDEX(($B$66:$BD$117,$B$121:$BD$172,$B$177:$BD$228),,,$C$6),ROWS($B$10:K25),COLUMNS($B$10:K25))</f>
        <v>1225</v>
      </c>
      <c r="L25" s="37">
        <f>INDEX(INDEX(($B$66:$BD$117,$B$121:$BD$172,$B$177:$BD$228),,,$C$6),ROWS($B$10:L25),COLUMNS($B$10:L25))</f>
        <v>823</v>
      </c>
      <c r="M25" s="37">
        <f>INDEX(INDEX(($B$66:$BD$117,$B$121:$BD$172,$B$177:$BD$228),,,$C$6),ROWS($B$10:M25),COLUMNS($B$10:M25))</f>
        <v>639</v>
      </c>
      <c r="N25" s="37">
        <f>INDEX(INDEX(($B$66:$BD$117,$B$121:$BD$172,$B$177:$BD$228),,,$C$6),ROWS($B$10:N25),COLUMNS($B$10:N25))</f>
        <v>1045</v>
      </c>
      <c r="O25" s="37">
        <f>INDEX(INDEX(($B$66:$BD$117,$B$121:$BD$172,$B$177:$BD$228),,,$C$6),ROWS($B$10:O25),COLUMNS($B$10:O25))</f>
        <v>11472</v>
      </c>
      <c r="P25" s="37">
        <f>INDEX(INDEX(($B$66:$BD$117,$B$121:$BD$172,$B$177:$BD$228),,,$C$6),ROWS($B$10:P25),COLUMNS($B$10:P25))</f>
        <v>2258</v>
      </c>
      <c r="Q25" s="37">
        <f>INDEX(INDEX(($B$66:$BD$117,$B$121:$BD$172,$B$177:$BD$228),,,$C$6),ROWS($B$10:Q25),COLUMNS($B$10:Q25))</f>
        <v>856</v>
      </c>
      <c r="R25" s="37">
        <f>INDEX(INDEX(($B$66:$BD$117,$B$121:$BD$172,$B$177:$BD$228),,,$C$6),ROWS($B$10:R25),COLUMNS($B$10:R25))</f>
        <v>186</v>
      </c>
      <c r="S25" s="37">
        <f>INDEX(INDEX(($B$66:$BD$117,$B$121:$BD$172,$B$177:$BD$228),,,$C$6),ROWS($B$10:S25),COLUMNS($B$10:S25))</f>
        <v>28436</v>
      </c>
      <c r="T25" s="37" t="str">
        <f>INDEX(INDEX(($B$66:$BD$117,$B$121:$BD$172,$B$177:$BD$228),,,$C$6),ROWS($B$10:T25),COLUMNS($B$10:T25))</f>
        <v>N/A</v>
      </c>
      <c r="U25" s="37">
        <f>INDEX(INDEX(($B$66:$BD$117,$B$121:$BD$172,$B$177:$BD$228),,,$C$6),ROWS($B$10:U25),COLUMNS($B$10:U25))</f>
        <v>1678</v>
      </c>
      <c r="V25" s="37">
        <f>INDEX(INDEX(($B$66:$BD$117,$B$121:$BD$172,$B$177:$BD$228),,,$C$6),ROWS($B$10:V25),COLUMNS($B$10:V25))</f>
        <v>1624</v>
      </c>
      <c r="W25" s="37">
        <f>INDEX(INDEX(($B$66:$BD$117,$B$121:$BD$172,$B$177:$BD$228),,,$C$6),ROWS($B$10:W25),COLUMNS($B$10:W25))</f>
        <v>11177</v>
      </c>
      <c r="X25" s="37">
        <f>INDEX(INDEX(($B$66:$BD$117,$B$121:$BD$172,$B$177:$BD$228),,,$C$6),ROWS($B$10:X25),COLUMNS($B$10:X25))</f>
        <v>736</v>
      </c>
      <c r="Y25" s="37">
        <f>INDEX(INDEX(($B$66:$BD$117,$B$121:$BD$172,$B$177:$BD$228),,,$C$6),ROWS($B$10:Y25),COLUMNS($B$10:Y25))</f>
        <v>0</v>
      </c>
      <c r="Z25" s="37">
        <f>INDEX(INDEX(($B$66:$BD$117,$B$121:$BD$172,$B$177:$BD$228),,,$C$6),ROWS($B$10:Z25),COLUMNS($B$10:Z25))</f>
        <v>1050</v>
      </c>
      <c r="AA25" s="37">
        <f>INDEX(INDEX(($B$66:$BD$117,$B$121:$BD$172,$B$177:$BD$228),,,$C$6),ROWS($B$10:AA25),COLUMNS($B$10:AA25))</f>
        <v>837</v>
      </c>
      <c r="AB25" s="37">
        <f>INDEX(INDEX(($B$66:$BD$117,$B$121:$BD$172,$B$177:$BD$228),,,$C$6),ROWS($B$10:AB25),COLUMNS($B$10:AB25))</f>
        <v>11017</v>
      </c>
      <c r="AC25" s="37">
        <f>INDEX(INDEX(($B$66:$BD$117,$B$121:$BD$172,$B$177:$BD$228),,,$C$6),ROWS($B$10:AC25),COLUMNS($B$10:AC25))</f>
        <v>1543</v>
      </c>
      <c r="AD25" s="37">
        <f>INDEX(INDEX(($B$66:$BD$117,$B$121:$BD$172,$B$177:$BD$228),,,$C$6),ROWS($B$10:AD25),COLUMNS($B$10:AD25))</f>
        <v>1948</v>
      </c>
      <c r="AE25" s="37">
        <f>INDEX(INDEX(($B$66:$BD$117,$B$121:$BD$172,$B$177:$BD$228),,,$C$6),ROWS($B$10:AE25),COLUMNS($B$10:AE25))</f>
        <v>4526</v>
      </c>
      <c r="AF25" s="37">
        <f>INDEX(INDEX(($B$66:$BD$117,$B$121:$BD$172,$B$177:$BD$228),,,$C$6),ROWS($B$10:AF25),COLUMNS($B$10:AF25))</f>
        <v>134</v>
      </c>
      <c r="AG25" s="37">
        <f>INDEX(INDEX(($B$66:$BD$117,$B$121:$BD$172,$B$177:$BD$228),,,$C$6),ROWS($B$10:AG25),COLUMNS($B$10:AG25))</f>
        <v>591</v>
      </c>
      <c r="AH25" s="37">
        <f>INDEX(INDEX(($B$66:$BD$117,$B$121:$BD$172,$B$177:$BD$228),,,$C$6),ROWS($B$10:AH25),COLUMNS($B$10:AH25))</f>
        <v>1011</v>
      </c>
      <c r="AI25" s="37">
        <f>INDEX(INDEX(($B$66:$BD$117,$B$121:$BD$172,$B$177:$BD$228),,,$C$6),ROWS($B$10:AI25),COLUMNS($B$10:AI25))</f>
        <v>0</v>
      </c>
      <c r="AJ25" s="37">
        <f>INDEX(INDEX(($B$66:$BD$117,$B$121:$BD$172,$B$177:$BD$228),,,$C$6),ROWS($B$10:AJ25),COLUMNS($B$10:AJ25))</f>
        <v>1537</v>
      </c>
      <c r="AK25" s="37">
        <f>INDEX(INDEX(($B$66:$BD$117,$B$121:$BD$172,$B$177:$BD$228),,,$C$6),ROWS($B$10:AK25),COLUMNS($B$10:AK25))</f>
        <v>219</v>
      </c>
      <c r="AL25" s="37">
        <f>INDEX(INDEX(($B$66:$BD$117,$B$121:$BD$172,$B$177:$BD$228),,,$C$6),ROWS($B$10:AL25),COLUMNS($B$10:AL25))</f>
        <v>2316</v>
      </c>
      <c r="AM25" s="37">
        <f>INDEX(INDEX(($B$66:$BD$117,$B$121:$BD$172,$B$177:$BD$228),,,$C$6),ROWS($B$10:AM25),COLUMNS($B$10:AM25))</f>
        <v>2665</v>
      </c>
      <c r="AN25" s="37">
        <f>INDEX(INDEX(($B$66:$BD$117,$B$121:$BD$172,$B$177:$BD$228),,,$C$6),ROWS($B$10:AN25),COLUMNS($B$10:AN25))</f>
        <v>113</v>
      </c>
      <c r="AO25" s="37">
        <f>INDEX(INDEX(($B$66:$BD$117,$B$121:$BD$172,$B$177:$BD$228),,,$C$6),ROWS($B$10:AO25),COLUMNS($B$10:AO25))</f>
        <v>11235</v>
      </c>
      <c r="AP25" s="37">
        <f>INDEX(INDEX(($B$66:$BD$117,$B$121:$BD$172,$B$177:$BD$228),,,$C$6),ROWS($B$10:AP25),COLUMNS($B$10:AP25))</f>
        <v>1198</v>
      </c>
      <c r="AQ25" s="37">
        <f>INDEX(INDEX(($B$66:$BD$117,$B$121:$BD$172,$B$177:$BD$228),,,$C$6),ROWS($B$10:AQ25),COLUMNS($B$10:AQ25))</f>
        <v>387</v>
      </c>
      <c r="AR25" s="37">
        <f>INDEX(INDEX(($B$66:$BD$117,$B$121:$BD$172,$B$177:$BD$228),,,$C$6),ROWS($B$10:AR25),COLUMNS($B$10:AR25))</f>
        <v>2419</v>
      </c>
      <c r="AS25" s="37">
        <f>INDEX(INDEX(($B$66:$BD$117,$B$121:$BD$172,$B$177:$BD$228),,,$C$6),ROWS($B$10:AS25),COLUMNS($B$10:AS25))</f>
        <v>0</v>
      </c>
      <c r="AT25" s="37">
        <f>INDEX(INDEX(($B$66:$BD$117,$B$121:$BD$172,$B$177:$BD$228),,,$C$6),ROWS($B$10:AT25),COLUMNS($B$10:AT25))</f>
        <v>1414</v>
      </c>
      <c r="AU25" s="37">
        <f>INDEX(INDEX(($B$66:$BD$117,$B$121:$BD$172,$B$177:$BD$228),,,$C$6),ROWS($B$10:AU25),COLUMNS($B$10:AU25))</f>
        <v>111</v>
      </c>
      <c r="AV25" s="37">
        <f>INDEX(INDEX(($B$66:$BD$117,$B$121:$BD$172,$B$177:$BD$228),,,$C$6),ROWS($B$10:AV25),COLUMNS($B$10:AV25))</f>
        <v>3547</v>
      </c>
      <c r="AW25" s="37">
        <f>INDEX(INDEX(($B$66:$BD$117,$B$121:$BD$172,$B$177:$BD$228),,,$C$6),ROWS($B$10:AW25),COLUMNS($B$10:AW25))</f>
        <v>4490</v>
      </c>
      <c r="AX25" s="37">
        <f>INDEX(INDEX(($B$66:$BD$117,$B$121:$BD$172,$B$177:$BD$228),,,$C$6),ROWS($B$10:AX25),COLUMNS($B$10:AX25))</f>
        <v>105</v>
      </c>
      <c r="AY25" s="37">
        <f>INDEX(INDEX(($B$66:$BD$117,$B$121:$BD$172,$B$177:$BD$228),,,$C$6),ROWS($B$10:AY25),COLUMNS($B$10:AY25))</f>
        <v>0</v>
      </c>
      <c r="AZ25" s="37">
        <f>INDEX(INDEX(($B$66:$BD$117,$B$121:$BD$172,$B$177:$BD$228),,,$C$6),ROWS($B$10:AZ25),COLUMNS($B$10:AZ25))</f>
        <v>1932</v>
      </c>
      <c r="BA25" s="37">
        <f>INDEX(INDEX(($B$66:$BD$117,$B$121:$BD$172,$B$177:$BD$228),,,$C$6),ROWS($B$10:BA25),COLUMNS($B$10:BA25))</f>
        <v>258</v>
      </c>
      <c r="BB25" s="37">
        <f>INDEX(INDEX(($B$66:$BD$117,$B$121:$BD$172,$B$177:$BD$228),,,$C$6),ROWS($B$10:BB25),COLUMNS($B$10:BB25))</f>
        <v>507</v>
      </c>
      <c r="BC25" s="37">
        <f>INDEX(INDEX(($B$66:$BD$117,$B$121:$BD$172,$B$177:$BD$228),,,$C$6),ROWS($B$10:BC25),COLUMNS($B$10:BC25))</f>
        <v>1727</v>
      </c>
      <c r="BD25" s="69">
        <f>INDEX(INDEX(($B$66:$BD$117,$B$121:$BD$172,$B$177:$BD$228),,,$C$6),ROWS($B$10:BD25),COLUMNS($B$10:BD25))</f>
        <v>1681</v>
      </c>
      <c r="BE25" s="74">
        <f t="shared" si="0"/>
        <v>134137</v>
      </c>
    </row>
    <row r="26" spans="1:57" x14ac:dyDescent="0.25">
      <c r="A26" s="67" t="s">
        <v>23</v>
      </c>
      <c r="B26" s="37">
        <f>INDEX(INDEX(($B$66:$BD$117,$B$121:$BD$172,$B$177:$BD$228),,,$C$6),ROWS($B$10:B26),COLUMNS($B$10:B26))</f>
        <v>3035469</v>
      </c>
      <c r="C26" s="37">
        <f>INDEX(INDEX(($B$66:$BD$117,$B$121:$BD$172,$B$177:$BD$228),,,$C$6),ROWS($B$10:C26),COLUMNS($B$10:C26))</f>
        <v>2585979</v>
      </c>
      <c r="D26" s="37">
        <f>INDEX(INDEX(($B$66:$BD$117,$B$121:$BD$172,$B$177:$BD$228),,,$C$6),ROWS($B$10:D26),COLUMNS($B$10:D26))</f>
        <v>362938</v>
      </c>
      <c r="E26" s="37">
        <f>INDEX(INDEX(($B$66:$BD$117,$B$121:$BD$172,$B$177:$BD$228),,,$C$6),ROWS($B$10:E26),COLUMNS($B$10:E26))</f>
        <v>75760</v>
      </c>
      <c r="F26" s="37">
        <f>INDEX(INDEX(($B$66:$BD$117,$B$121:$BD$172,$B$177:$BD$228),,,$C$6),ROWS($B$10:F26),COLUMNS($B$10:F26))</f>
        <v>503</v>
      </c>
      <c r="G26" s="37">
        <f>INDEX(INDEX(($B$66:$BD$117,$B$121:$BD$172,$B$177:$BD$228),,,$C$6),ROWS($B$10:G26),COLUMNS($B$10:G26))</f>
        <v>951</v>
      </c>
      <c r="H26" s="37">
        <f>INDEX(INDEX(($B$66:$BD$117,$B$121:$BD$172,$B$177:$BD$228),,,$C$6),ROWS($B$10:H26),COLUMNS($B$10:H26))</f>
        <v>1590</v>
      </c>
      <c r="I26" s="37">
        <f>INDEX(INDEX(($B$66:$BD$117,$B$121:$BD$172,$B$177:$BD$228),,,$C$6),ROWS($B$10:I26),COLUMNS($B$10:I26))</f>
        <v>451</v>
      </c>
      <c r="J26" s="37">
        <f>INDEX(INDEX(($B$66:$BD$117,$B$121:$BD$172,$B$177:$BD$228),,,$C$6),ROWS($B$10:J26),COLUMNS($B$10:J26))</f>
        <v>3268</v>
      </c>
      <c r="K26" s="37">
        <f>INDEX(INDEX(($B$66:$BD$117,$B$121:$BD$172,$B$177:$BD$228),,,$C$6),ROWS($B$10:K26),COLUMNS($B$10:K26))</f>
        <v>3252</v>
      </c>
      <c r="L26" s="37">
        <f>INDEX(INDEX(($B$66:$BD$117,$B$121:$BD$172,$B$177:$BD$228),,,$C$6),ROWS($B$10:L26),COLUMNS($B$10:L26))</f>
        <v>112</v>
      </c>
      <c r="M26" s="37">
        <f>INDEX(INDEX(($B$66:$BD$117,$B$121:$BD$172,$B$177:$BD$228),,,$C$6),ROWS($B$10:M26),COLUMNS($B$10:M26))</f>
        <v>0</v>
      </c>
      <c r="N26" s="37">
        <f>INDEX(INDEX(($B$66:$BD$117,$B$121:$BD$172,$B$177:$BD$228),,,$C$6),ROWS($B$10:N26),COLUMNS($B$10:N26))</f>
        <v>151</v>
      </c>
      <c r="O26" s="37">
        <f>INDEX(INDEX(($B$66:$BD$117,$B$121:$BD$172,$B$177:$BD$228),,,$C$6),ROWS($B$10:O26),COLUMNS($B$10:O26))</f>
        <v>4335</v>
      </c>
      <c r="P26" s="37">
        <f>INDEX(INDEX(($B$66:$BD$117,$B$121:$BD$172,$B$177:$BD$228),,,$C$6),ROWS($B$10:P26),COLUMNS($B$10:P26))</f>
        <v>596</v>
      </c>
      <c r="Q26" s="37">
        <f>INDEX(INDEX(($B$66:$BD$117,$B$121:$BD$172,$B$177:$BD$228),,,$C$6),ROWS($B$10:Q26),COLUMNS($B$10:Q26))</f>
        <v>521</v>
      </c>
      <c r="R26" s="37">
        <f>INDEX(INDEX(($B$66:$BD$117,$B$121:$BD$172,$B$177:$BD$228),,,$C$6),ROWS($B$10:R26),COLUMNS($B$10:R26))</f>
        <v>290</v>
      </c>
      <c r="S26" s="37">
        <f>INDEX(INDEX(($B$66:$BD$117,$B$121:$BD$172,$B$177:$BD$228),,,$C$6),ROWS($B$10:S26),COLUMNS($B$10:S26))</f>
        <v>11969</v>
      </c>
      <c r="T26" s="37">
        <f>INDEX(INDEX(($B$66:$BD$117,$B$121:$BD$172,$B$177:$BD$228),,,$C$6),ROWS($B$10:T26),COLUMNS($B$10:T26))</f>
        <v>1716</v>
      </c>
      <c r="U26" s="37" t="str">
        <f>INDEX(INDEX(($B$66:$BD$117,$B$121:$BD$172,$B$177:$BD$228),,,$C$6),ROWS($B$10:U26),COLUMNS($B$10:U26))</f>
        <v>N/A</v>
      </c>
      <c r="V26" s="37">
        <f>INDEX(INDEX(($B$66:$BD$117,$B$121:$BD$172,$B$177:$BD$228),,,$C$6),ROWS($B$10:V26),COLUMNS($B$10:V26))</f>
        <v>918</v>
      </c>
      <c r="W26" s="37">
        <f>INDEX(INDEX(($B$66:$BD$117,$B$121:$BD$172,$B$177:$BD$228),,,$C$6),ROWS($B$10:W26),COLUMNS($B$10:W26))</f>
        <v>819</v>
      </c>
      <c r="X26" s="37">
        <f>INDEX(INDEX(($B$66:$BD$117,$B$121:$BD$172,$B$177:$BD$228),,,$C$6),ROWS($B$10:X26),COLUMNS($B$10:X26))</f>
        <v>763</v>
      </c>
      <c r="Y26" s="37">
        <f>INDEX(INDEX(($B$66:$BD$117,$B$121:$BD$172,$B$177:$BD$228),,,$C$6),ROWS($B$10:Y26),COLUMNS($B$10:Y26))</f>
        <v>78</v>
      </c>
      <c r="Z26" s="37">
        <f>INDEX(INDEX(($B$66:$BD$117,$B$121:$BD$172,$B$177:$BD$228),,,$C$6),ROWS($B$10:Z26),COLUMNS($B$10:Z26))</f>
        <v>419</v>
      </c>
      <c r="AA26" s="37">
        <f>INDEX(INDEX(($B$66:$BD$117,$B$121:$BD$172,$B$177:$BD$228),,,$C$6),ROWS($B$10:AA26),COLUMNS($B$10:AA26))</f>
        <v>585</v>
      </c>
      <c r="AB26" s="37">
        <f>INDEX(INDEX(($B$66:$BD$117,$B$121:$BD$172,$B$177:$BD$228),,,$C$6),ROWS($B$10:AB26),COLUMNS($B$10:AB26))</f>
        <v>946</v>
      </c>
      <c r="AC26" s="37">
        <f>INDEX(INDEX(($B$66:$BD$117,$B$121:$BD$172,$B$177:$BD$228),,,$C$6),ROWS($B$10:AC26),COLUMNS($B$10:AC26))</f>
        <v>7505</v>
      </c>
      <c r="AD26" s="37">
        <f>INDEX(INDEX(($B$66:$BD$117,$B$121:$BD$172,$B$177:$BD$228),,,$C$6),ROWS($B$10:AD26),COLUMNS($B$10:AD26))</f>
        <v>751</v>
      </c>
      <c r="AE26" s="37">
        <f>INDEX(INDEX(($B$66:$BD$117,$B$121:$BD$172,$B$177:$BD$228),,,$C$6),ROWS($B$10:AE26),COLUMNS($B$10:AE26))</f>
        <v>4168</v>
      </c>
      <c r="AF26" s="37">
        <f>INDEX(INDEX(($B$66:$BD$117,$B$121:$BD$172,$B$177:$BD$228),,,$C$6),ROWS($B$10:AF26),COLUMNS($B$10:AF26))</f>
        <v>452</v>
      </c>
      <c r="AG26" s="37">
        <f>INDEX(INDEX(($B$66:$BD$117,$B$121:$BD$172,$B$177:$BD$228),,,$C$6),ROWS($B$10:AG26),COLUMNS($B$10:AG26))</f>
        <v>7698</v>
      </c>
      <c r="AH26" s="37">
        <f>INDEX(INDEX(($B$66:$BD$117,$B$121:$BD$172,$B$177:$BD$228),,,$C$6),ROWS($B$10:AH26),COLUMNS($B$10:AH26))</f>
        <v>681</v>
      </c>
      <c r="AI26" s="37">
        <f>INDEX(INDEX(($B$66:$BD$117,$B$121:$BD$172,$B$177:$BD$228),,,$C$6),ROWS($B$10:AI26),COLUMNS($B$10:AI26))</f>
        <v>56</v>
      </c>
      <c r="AJ26" s="37">
        <f>INDEX(INDEX(($B$66:$BD$117,$B$121:$BD$172,$B$177:$BD$228),,,$C$6),ROWS($B$10:AJ26),COLUMNS($B$10:AJ26))</f>
        <v>1018</v>
      </c>
      <c r="AK26" s="37">
        <f>INDEX(INDEX(($B$66:$BD$117,$B$121:$BD$172,$B$177:$BD$228),,,$C$6),ROWS($B$10:AK26),COLUMNS($B$10:AK26))</f>
        <v>114</v>
      </c>
      <c r="AL26" s="37">
        <f>INDEX(INDEX(($B$66:$BD$117,$B$121:$BD$172,$B$177:$BD$228),,,$C$6),ROWS($B$10:AL26),COLUMNS($B$10:AL26))</f>
        <v>1230</v>
      </c>
      <c r="AM26" s="37">
        <f>INDEX(INDEX(($B$66:$BD$117,$B$121:$BD$172,$B$177:$BD$228),,,$C$6),ROWS($B$10:AM26),COLUMNS($B$10:AM26))</f>
        <v>734</v>
      </c>
      <c r="AN26" s="37">
        <f>INDEX(INDEX(($B$66:$BD$117,$B$121:$BD$172,$B$177:$BD$228),,,$C$6),ROWS($B$10:AN26),COLUMNS($B$10:AN26))</f>
        <v>833</v>
      </c>
      <c r="AO26" s="37">
        <f>INDEX(INDEX(($B$66:$BD$117,$B$121:$BD$172,$B$177:$BD$228),,,$C$6),ROWS($B$10:AO26),COLUMNS($B$10:AO26))</f>
        <v>1127</v>
      </c>
      <c r="AP26" s="37">
        <f>INDEX(INDEX(($B$66:$BD$117,$B$121:$BD$172,$B$177:$BD$228),,,$C$6),ROWS($B$10:AP26),COLUMNS($B$10:AP26))</f>
        <v>1465</v>
      </c>
      <c r="AQ26" s="37">
        <f>INDEX(INDEX(($B$66:$BD$117,$B$121:$BD$172,$B$177:$BD$228),,,$C$6),ROWS($B$10:AQ26),COLUMNS($B$10:AQ26))</f>
        <v>348</v>
      </c>
      <c r="AR26" s="37">
        <f>INDEX(INDEX(($B$66:$BD$117,$B$121:$BD$172,$B$177:$BD$228),,,$C$6),ROWS($B$10:AR26),COLUMNS($B$10:AR26))</f>
        <v>451</v>
      </c>
      <c r="AS26" s="37">
        <f>INDEX(INDEX(($B$66:$BD$117,$B$121:$BD$172,$B$177:$BD$228),,,$C$6),ROWS($B$10:AS26),COLUMNS($B$10:AS26))</f>
        <v>0</v>
      </c>
      <c r="AT26" s="37">
        <f>INDEX(INDEX(($B$66:$BD$117,$B$121:$BD$172,$B$177:$BD$228),,,$C$6),ROWS($B$10:AT26),COLUMNS($B$10:AT26))</f>
        <v>943</v>
      </c>
      <c r="AU26" s="37">
        <f>INDEX(INDEX(($B$66:$BD$117,$B$121:$BD$172,$B$177:$BD$228),,,$C$6),ROWS($B$10:AU26),COLUMNS($B$10:AU26))</f>
        <v>1158</v>
      </c>
      <c r="AV26" s="37">
        <f>INDEX(INDEX(($B$66:$BD$117,$B$121:$BD$172,$B$177:$BD$228),,,$C$6),ROWS($B$10:AV26),COLUMNS($B$10:AV26))</f>
        <v>1148</v>
      </c>
      <c r="AW26" s="37">
        <f>INDEX(INDEX(($B$66:$BD$117,$B$121:$BD$172,$B$177:$BD$228),,,$C$6),ROWS($B$10:AW26),COLUMNS($B$10:AW26))</f>
        <v>3553</v>
      </c>
      <c r="AX26" s="37">
        <f>INDEX(INDEX(($B$66:$BD$117,$B$121:$BD$172,$B$177:$BD$228),,,$C$6),ROWS($B$10:AX26),COLUMNS($B$10:AX26))</f>
        <v>886</v>
      </c>
      <c r="AY26" s="37">
        <f>INDEX(INDEX(($B$66:$BD$117,$B$121:$BD$172,$B$177:$BD$228),,,$C$6),ROWS($B$10:AY26),COLUMNS($B$10:AY26))</f>
        <v>0</v>
      </c>
      <c r="AZ26" s="37">
        <f>INDEX(INDEX(($B$66:$BD$117,$B$121:$BD$172,$B$177:$BD$228),,,$C$6),ROWS($B$10:AZ26),COLUMNS($B$10:AZ26))</f>
        <v>268</v>
      </c>
      <c r="BA26" s="37">
        <f>INDEX(INDEX(($B$66:$BD$117,$B$121:$BD$172,$B$177:$BD$228),,,$C$6),ROWS($B$10:BA26),COLUMNS($B$10:BA26))</f>
        <v>919</v>
      </c>
      <c r="BB26" s="37">
        <f>INDEX(INDEX(($B$66:$BD$117,$B$121:$BD$172,$B$177:$BD$228),,,$C$6),ROWS($B$10:BB26),COLUMNS($B$10:BB26))</f>
        <v>22</v>
      </c>
      <c r="BC26" s="37">
        <f>INDEX(INDEX(($B$66:$BD$117,$B$121:$BD$172,$B$177:$BD$228),,,$C$6),ROWS($B$10:BC26),COLUMNS($B$10:BC26))</f>
        <v>3607</v>
      </c>
      <c r="BD26" s="69">
        <f>INDEX(INDEX(($B$66:$BD$117,$B$121:$BD$172,$B$177:$BD$228),,,$C$6),ROWS($B$10:BD26),COLUMNS($B$10:BD26))</f>
        <v>392</v>
      </c>
      <c r="BE26" s="74">
        <f t="shared" si="0"/>
        <v>75760</v>
      </c>
    </row>
    <row r="27" spans="1:57" x14ac:dyDescent="0.25">
      <c r="A27" s="67" t="s">
        <v>24</v>
      </c>
      <c r="B27" s="37">
        <f>INDEX(INDEX(($B$66:$BD$117,$B$121:$BD$172,$B$177:$BD$228),,,$C$6),ROWS($B$10:B27),COLUMNS($B$10:B27))</f>
        <v>2848708</v>
      </c>
      <c r="C27" s="37">
        <f>INDEX(INDEX(($B$66:$BD$117,$B$121:$BD$172,$B$177:$BD$228),,,$C$6),ROWS($B$10:C27),COLUMNS($B$10:C27))</f>
        <v>2361899</v>
      </c>
      <c r="D27" s="37">
        <f>INDEX(INDEX(($B$66:$BD$117,$B$121:$BD$172,$B$177:$BD$228),,,$C$6),ROWS($B$10:D27),COLUMNS($B$10:D27))</f>
        <v>381695</v>
      </c>
      <c r="E27" s="37">
        <f>INDEX(INDEX(($B$66:$BD$117,$B$121:$BD$172,$B$177:$BD$228),,,$C$6),ROWS($B$10:E27),COLUMNS($B$10:E27))</f>
        <v>88284</v>
      </c>
      <c r="F27" s="37">
        <f>INDEX(INDEX(($B$66:$BD$117,$B$121:$BD$172,$B$177:$BD$228),,,$C$6),ROWS($B$10:F27),COLUMNS($B$10:F27))</f>
        <v>853</v>
      </c>
      <c r="G27" s="37">
        <f>INDEX(INDEX(($B$66:$BD$117,$B$121:$BD$172,$B$177:$BD$228),,,$C$6),ROWS($B$10:G27),COLUMNS($B$10:G27))</f>
        <v>333</v>
      </c>
      <c r="H27" s="37">
        <f>INDEX(INDEX(($B$66:$BD$117,$B$121:$BD$172,$B$177:$BD$228),,,$C$6),ROWS($B$10:H27),COLUMNS($B$10:H27))</f>
        <v>3094</v>
      </c>
      <c r="I27" s="37">
        <f>INDEX(INDEX(($B$66:$BD$117,$B$121:$BD$172,$B$177:$BD$228),,,$C$6),ROWS($B$10:I27),COLUMNS($B$10:I27))</f>
        <v>2158</v>
      </c>
      <c r="J27" s="37">
        <f>INDEX(INDEX(($B$66:$BD$117,$B$121:$BD$172,$B$177:$BD$228),,,$C$6),ROWS($B$10:J27),COLUMNS($B$10:J27))</f>
        <v>5411</v>
      </c>
      <c r="K27" s="37">
        <f>INDEX(INDEX(($B$66:$BD$117,$B$121:$BD$172,$B$177:$BD$228),,,$C$6),ROWS($B$10:K27),COLUMNS($B$10:K27))</f>
        <v>3746</v>
      </c>
      <c r="L27" s="37">
        <f>INDEX(INDEX(($B$66:$BD$117,$B$121:$BD$172,$B$177:$BD$228),,,$C$6),ROWS($B$10:L27),COLUMNS($B$10:L27))</f>
        <v>210</v>
      </c>
      <c r="M27" s="37">
        <f>INDEX(INDEX(($B$66:$BD$117,$B$121:$BD$172,$B$177:$BD$228),,,$C$6),ROWS($B$10:M27),COLUMNS($B$10:M27))</f>
        <v>0</v>
      </c>
      <c r="N27" s="37">
        <f>INDEX(INDEX(($B$66:$BD$117,$B$121:$BD$172,$B$177:$BD$228),,,$C$6),ROWS($B$10:N27),COLUMNS($B$10:N27))</f>
        <v>456</v>
      </c>
      <c r="O27" s="37">
        <f>INDEX(INDEX(($B$66:$BD$117,$B$121:$BD$172,$B$177:$BD$228),,,$C$6),ROWS($B$10:O27),COLUMNS($B$10:O27))</f>
        <v>3118</v>
      </c>
      <c r="P27" s="37">
        <f>INDEX(INDEX(($B$66:$BD$117,$B$121:$BD$172,$B$177:$BD$228),,,$C$6),ROWS($B$10:P27),COLUMNS($B$10:P27))</f>
        <v>1896</v>
      </c>
      <c r="Q27" s="37">
        <f>INDEX(INDEX(($B$66:$BD$117,$B$121:$BD$172,$B$177:$BD$228),,,$C$6),ROWS($B$10:Q27),COLUMNS($B$10:Q27))</f>
        <v>149</v>
      </c>
      <c r="R27" s="37">
        <f>INDEX(INDEX(($B$66:$BD$117,$B$121:$BD$172,$B$177:$BD$228),,,$C$6),ROWS($B$10:R27),COLUMNS($B$10:R27))</f>
        <v>456</v>
      </c>
      <c r="S27" s="37">
        <f>INDEX(INDEX(($B$66:$BD$117,$B$121:$BD$172,$B$177:$BD$228),,,$C$6),ROWS($B$10:S27),COLUMNS($B$10:S27))</f>
        <v>1702</v>
      </c>
      <c r="T27" s="37">
        <f>INDEX(INDEX(($B$66:$BD$117,$B$121:$BD$172,$B$177:$BD$228),,,$C$6),ROWS($B$10:T27),COLUMNS($B$10:T27))</f>
        <v>1679</v>
      </c>
      <c r="U27" s="37">
        <f>INDEX(INDEX(($B$66:$BD$117,$B$121:$BD$172,$B$177:$BD$228),,,$C$6),ROWS($B$10:U27),COLUMNS($B$10:U27))</f>
        <v>1527</v>
      </c>
      <c r="V27" s="37" t="str">
        <f>INDEX(INDEX(($B$66:$BD$117,$B$121:$BD$172,$B$177:$BD$228),,,$C$6),ROWS($B$10:V27),COLUMNS($B$10:V27))</f>
        <v>N/A</v>
      </c>
      <c r="W27" s="37">
        <f>INDEX(INDEX(($B$66:$BD$117,$B$121:$BD$172,$B$177:$BD$228),,,$C$6),ROWS($B$10:W27),COLUMNS($B$10:W27))</f>
        <v>617</v>
      </c>
      <c r="X27" s="37">
        <f>INDEX(INDEX(($B$66:$BD$117,$B$121:$BD$172,$B$177:$BD$228),,,$C$6),ROWS($B$10:X27),COLUMNS($B$10:X27))</f>
        <v>438</v>
      </c>
      <c r="Y27" s="37">
        <f>INDEX(INDEX(($B$66:$BD$117,$B$121:$BD$172,$B$177:$BD$228),,,$C$6),ROWS($B$10:Y27),COLUMNS($B$10:Y27))</f>
        <v>211</v>
      </c>
      <c r="Z27" s="37">
        <f>INDEX(INDEX(($B$66:$BD$117,$B$121:$BD$172,$B$177:$BD$228),,,$C$6),ROWS($B$10:Z27),COLUMNS($B$10:Z27))</f>
        <v>282</v>
      </c>
      <c r="AA27" s="37">
        <f>INDEX(INDEX(($B$66:$BD$117,$B$121:$BD$172,$B$177:$BD$228),,,$C$6),ROWS($B$10:AA27),COLUMNS($B$10:AA27))</f>
        <v>187</v>
      </c>
      <c r="AB27" s="37">
        <f>INDEX(INDEX(($B$66:$BD$117,$B$121:$BD$172,$B$177:$BD$228),,,$C$6),ROWS($B$10:AB27),COLUMNS($B$10:AB27))</f>
        <v>1125</v>
      </c>
      <c r="AC27" s="37">
        <f>INDEX(INDEX(($B$66:$BD$117,$B$121:$BD$172,$B$177:$BD$228),,,$C$6),ROWS($B$10:AC27),COLUMNS($B$10:AC27))</f>
        <v>682</v>
      </c>
      <c r="AD27" s="37">
        <f>INDEX(INDEX(($B$66:$BD$117,$B$121:$BD$172,$B$177:$BD$228),,,$C$6),ROWS($B$10:AD27),COLUMNS($B$10:AD27))</f>
        <v>452</v>
      </c>
      <c r="AE27" s="37">
        <f>INDEX(INDEX(($B$66:$BD$117,$B$121:$BD$172,$B$177:$BD$228),,,$C$6),ROWS($B$10:AE27),COLUMNS($B$10:AE27))</f>
        <v>21022</v>
      </c>
      <c r="AF27" s="37">
        <f>INDEX(INDEX(($B$66:$BD$117,$B$121:$BD$172,$B$177:$BD$228),,,$C$6),ROWS($B$10:AF27),COLUMNS($B$10:AF27))</f>
        <v>300</v>
      </c>
      <c r="AG27" s="37">
        <f>INDEX(INDEX(($B$66:$BD$117,$B$121:$BD$172,$B$177:$BD$228),,,$C$6),ROWS($B$10:AG27),COLUMNS($B$10:AG27))</f>
        <v>4126</v>
      </c>
      <c r="AH27" s="37">
        <f>INDEX(INDEX(($B$66:$BD$117,$B$121:$BD$172,$B$177:$BD$228),,,$C$6),ROWS($B$10:AH27),COLUMNS($B$10:AH27))</f>
        <v>851</v>
      </c>
      <c r="AI27" s="37">
        <f>INDEX(INDEX(($B$66:$BD$117,$B$121:$BD$172,$B$177:$BD$228),,,$C$6),ROWS($B$10:AI27),COLUMNS($B$10:AI27))</f>
        <v>0</v>
      </c>
      <c r="AJ27" s="37">
        <f>INDEX(INDEX(($B$66:$BD$117,$B$121:$BD$172,$B$177:$BD$228),,,$C$6),ROWS($B$10:AJ27),COLUMNS($B$10:AJ27))</f>
        <v>267</v>
      </c>
      <c r="AK27" s="37">
        <f>INDEX(INDEX(($B$66:$BD$117,$B$121:$BD$172,$B$177:$BD$228),,,$C$6),ROWS($B$10:AK27),COLUMNS($B$10:AK27))</f>
        <v>1029</v>
      </c>
      <c r="AL27" s="37">
        <f>INDEX(INDEX(($B$66:$BD$117,$B$121:$BD$172,$B$177:$BD$228),,,$C$6),ROWS($B$10:AL27),COLUMNS($B$10:AL27))</f>
        <v>571</v>
      </c>
      <c r="AM27" s="37">
        <f>INDEX(INDEX(($B$66:$BD$117,$B$121:$BD$172,$B$177:$BD$228),,,$C$6),ROWS($B$10:AM27),COLUMNS($B$10:AM27))</f>
        <v>813</v>
      </c>
      <c r="AN27" s="37">
        <f>INDEX(INDEX(($B$66:$BD$117,$B$121:$BD$172,$B$177:$BD$228),,,$C$6),ROWS($B$10:AN27),COLUMNS($B$10:AN27))</f>
        <v>261</v>
      </c>
      <c r="AO27" s="37">
        <f>INDEX(INDEX(($B$66:$BD$117,$B$121:$BD$172,$B$177:$BD$228),,,$C$6),ROWS($B$10:AO27),COLUMNS($B$10:AO27))</f>
        <v>1310</v>
      </c>
      <c r="AP27" s="37">
        <f>INDEX(INDEX(($B$66:$BD$117,$B$121:$BD$172,$B$177:$BD$228),,,$C$6),ROWS($B$10:AP27),COLUMNS($B$10:AP27))</f>
        <v>8408</v>
      </c>
      <c r="AQ27" s="37">
        <f>INDEX(INDEX(($B$66:$BD$117,$B$121:$BD$172,$B$177:$BD$228),,,$C$6),ROWS($B$10:AQ27),COLUMNS($B$10:AQ27))</f>
        <v>848</v>
      </c>
      <c r="AR27" s="37">
        <f>INDEX(INDEX(($B$66:$BD$117,$B$121:$BD$172,$B$177:$BD$228),,,$C$6),ROWS($B$10:AR27),COLUMNS($B$10:AR27))</f>
        <v>918</v>
      </c>
      <c r="AS27" s="37">
        <f>INDEX(INDEX(($B$66:$BD$117,$B$121:$BD$172,$B$177:$BD$228),,,$C$6),ROWS($B$10:AS27),COLUMNS($B$10:AS27))</f>
        <v>18</v>
      </c>
      <c r="AT27" s="37">
        <f>INDEX(INDEX(($B$66:$BD$117,$B$121:$BD$172,$B$177:$BD$228),,,$C$6),ROWS($B$10:AT27),COLUMNS($B$10:AT27))</f>
        <v>556</v>
      </c>
      <c r="AU27" s="37">
        <f>INDEX(INDEX(($B$66:$BD$117,$B$121:$BD$172,$B$177:$BD$228),,,$C$6),ROWS($B$10:AU27),COLUMNS($B$10:AU27))</f>
        <v>154</v>
      </c>
      <c r="AV27" s="37">
        <f>INDEX(INDEX(($B$66:$BD$117,$B$121:$BD$172,$B$177:$BD$228),,,$C$6),ROWS($B$10:AV27),COLUMNS($B$10:AV27))</f>
        <v>1542</v>
      </c>
      <c r="AW27" s="37">
        <f>INDEX(INDEX(($B$66:$BD$117,$B$121:$BD$172,$B$177:$BD$228),,,$C$6),ROWS($B$10:AW27),COLUMNS($B$10:AW27))</f>
        <v>8468</v>
      </c>
      <c r="AX27" s="37">
        <f>INDEX(INDEX(($B$66:$BD$117,$B$121:$BD$172,$B$177:$BD$228),,,$C$6),ROWS($B$10:AX27),COLUMNS($B$10:AX27))</f>
        <v>97</v>
      </c>
      <c r="AY27" s="37">
        <f>INDEX(INDEX(($B$66:$BD$117,$B$121:$BD$172,$B$177:$BD$228),,,$C$6),ROWS($B$10:AY27),COLUMNS($B$10:AY27))</f>
        <v>70</v>
      </c>
      <c r="AZ27" s="37">
        <f>INDEX(INDEX(($B$66:$BD$117,$B$121:$BD$172,$B$177:$BD$228),,,$C$6),ROWS($B$10:AZ27),COLUMNS($B$10:AZ27))</f>
        <v>1705</v>
      </c>
      <c r="BA27" s="37">
        <f>INDEX(INDEX(($B$66:$BD$117,$B$121:$BD$172,$B$177:$BD$228),,,$C$6),ROWS($B$10:BA27),COLUMNS($B$10:BA27))</f>
        <v>3265</v>
      </c>
      <c r="BB27" s="37">
        <f>INDEX(INDEX(($B$66:$BD$117,$B$121:$BD$172,$B$177:$BD$228),,,$C$6),ROWS($B$10:BB27),COLUMNS($B$10:BB27))</f>
        <v>139</v>
      </c>
      <c r="BC27" s="37">
        <f>INDEX(INDEX(($B$66:$BD$117,$B$121:$BD$172,$B$177:$BD$228),,,$C$6),ROWS($B$10:BC27),COLUMNS($B$10:BC27))</f>
        <v>486</v>
      </c>
      <c r="BD27" s="69">
        <f>INDEX(INDEX(($B$66:$BD$117,$B$121:$BD$172,$B$177:$BD$228),,,$C$6),ROWS($B$10:BD27),COLUMNS($B$10:BD27))</f>
        <v>278</v>
      </c>
      <c r="BE27" s="74">
        <f t="shared" si="0"/>
        <v>88284</v>
      </c>
    </row>
    <row r="28" spans="1:57" x14ac:dyDescent="0.25">
      <c r="A28" s="67" t="s">
        <v>25</v>
      </c>
      <c r="B28" s="37">
        <f>INDEX(INDEX(($B$66:$BD$117,$B$121:$BD$172,$B$177:$BD$228),,,$C$6),ROWS($B$10:B28),COLUMNS($B$10:B28))</f>
        <v>4328626</v>
      </c>
      <c r="C28" s="37">
        <f>INDEX(INDEX(($B$66:$BD$117,$B$121:$BD$172,$B$177:$BD$228),,,$C$6),ROWS($B$10:C28),COLUMNS($B$10:C28))</f>
        <v>3676472</v>
      </c>
      <c r="D28" s="37">
        <f>INDEX(INDEX(($B$66:$BD$117,$B$121:$BD$172,$B$177:$BD$228),,,$C$6),ROWS($B$10:D28),COLUMNS($B$10:D28))</f>
        <v>521511</v>
      </c>
      <c r="E28" s="37">
        <f>INDEX(INDEX(($B$66:$BD$117,$B$121:$BD$172,$B$177:$BD$228),,,$C$6),ROWS($B$10:E28),COLUMNS($B$10:E28))</f>
        <v>112787</v>
      </c>
      <c r="F28" s="37">
        <f>INDEX(INDEX(($B$66:$BD$117,$B$121:$BD$172,$B$177:$BD$228),,,$C$6),ROWS($B$10:F28),COLUMNS($B$10:F28))</f>
        <v>4137</v>
      </c>
      <c r="G28" s="37">
        <f>INDEX(INDEX(($B$66:$BD$117,$B$121:$BD$172,$B$177:$BD$228),,,$C$6),ROWS($B$10:G28),COLUMNS($B$10:G28))</f>
        <v>304</v>
      </c>
      <c r="H28" s="37">
        <f>INDEX(INDEX(($B$66:$BD$117,$B$121:$BD$172,$B$177:$BD$228),,,$C$6),ROWS($B$10:H28),COLUMNS($B$10:H28))</f>
        <v>1103</v>
      </c>
      <c r="I28" s="37">
        <f>INDEX(INDEX(($B$66:$BD$117,$B$121:$BD$172,$B$177:$BD$228),,,$C$6),ROWS($B$10:I28),COLUMNS($B$10:I28))</f>
        <v>518</v>
      </c>
      <c r="J28" s="37">
        <f>INDEX(INDEX(($B$66:$BD$117,$B$121:$BD$172,$B$177:$BD$228),,,$C$6),ROWS($B$10:J28),COLUMNS($B$10:J28))</f>
        <v>3415</v>
      </c>
      <c r="K28" s="37">
        <f>INDEX(INDEX(($B$66:$BD$117,$B$121:$BD$172,$B$177:$BD$228),,,$C$6),ROWS($B$10:K28),COLUMNS($B$10:K28))</f>
        <v>712</v>
      </c>
      <c r="L28" s="37">
        <f>INDEX(INDEX(($B$66:$BD$117,$B$121:$BD$172,$B$177:$BD$228),,,$C$6),ROWS($B$10:L28),COLUMNS($B$10:L28))</f>
        <v>246</v>
      </c>
      <c r="M28" s="37">
        <f>INDEX(INDEX(($B$66:$BD$117,$B$121:$BD$172,$B$177:$BD$228),,,$C$6),ROWS($B$10:M28),COLUMNS($B$10:M28))</f>
        <v>706</v>
      </c>
      <c r="N28" s="37">
        <f>INDEX(INDEX(($B$66:$BD$117,$B$121:$BD$172,$B$177:$BD$228),,,$C$6),ROWS($B$10:N28),COLUMNS($B$10:N28))</f>
        <v>254</v>
      </c>
      <c r="O28" s="37">
        <f>INDEX(INDEX(($B$66:$BD$117,$B$121:$BD$172,$B$177:$BD$228),,,$C$6),ROWS($B$10:O28),COLUMNS($B$10:O28))</f>
        <v>9232</v>
      </c>
      <c r="P28" s="37">
        <f>INDEX(INDEX(($B$66:$BD$117,$B$121:$BD$172,$B$177:$BD$228),,,$C$6),ROWS($B$10:P28),COLUMNS($B$10:P28))</f>
        <v>4173</v>
      </c>
      <c r="Q28" s="37">
        <f>INDEX(INDEX(($B$66:$BD$117,$B$121:$BD$172,$B$177:$BD$228),,,$C$6),ROWS($B$10:Q28),COLUMNS($B$10:Q28))</f>
        <v>647</v>
      </c>
      <c r="R28" s="37">
        <f>INDEX(INDEX(($B$66:$BD$117,$B$121:$BD$172,$B$177:$BD$228),,,$C$6),ROWS($B$10:R28),COLUMNS($B$10:R28))</f>
        <v>50</v>
      </c>
      <c r="S28" s="37">
        <f>INDEX(INDEX(($B$66:$BD$117,$B$121:$BD$172,$B$177:$BD$228),,,$C$6),ROWS($B$10:S28),COLUMNS($B$10:S28))</f>
        <v>4445</v>
      </c>
      <c r="T28" s="37">
        <f>INDEX(INDEX(($B$66:$BD$117,$B$121:$BD$172,$B$177:$BD$228),,,$C$6),ROWS($B$10:T28),COLUMNS($B$10:T28))</f>
        <v>12203</v>
      </c>
      <c r="U28" s="37">
        <f>INDEX(INDEX(($B$66:$BD$117,$B$121:$BD$172,$B$177:$BD$228),,,$C$6),ROWS($B$10:U28),COLUMNS($B$10:U28))</f>
        <v>238</v>
      </c>
      <c r="V28" s="37">
        <f>INDEX(INDEX(($B$66:$BD$117,$B$121:$BD$172,$B$177:$BD$228),,,$C$6),ROWS($B$10:V28),COLUMNS($B$10:V28))</f>
        <v>602</v>
      </c>
      <c r="W28" s="37" t="str">
        <f>INDEX(INDEX(($B$66:$BD$117,$B$121:$BD$172,$B$177:$BD$228),,,$C$6),ROWS($B$10:W28),COLUMNS($B$10:W28))</f>
        <v>N/A</v>
      </c>
      <c r="X28" s="37">
        <f>INDEX(INDEX(($B$66:$BD$117,$B$121:$BD$172,$B$177:$BD$228),,,$C$6),ROWS($B$10:X28),COLUMNS($B$10:X28))</f>
        <v>666</v>
      </c>
      <c r="Y28" s="37">
        <f>INDEX(INDEX(($B$66:$BD$117,$B$121:$BD$172,$B$177:$BD$228),,,$C$6),ROWS($B$10:Y28),COLUMNS($B$10:Y28))</f>
        <v>46</v>
      </c>
      <c r="Z28" s="37">
        <f>INDEX(INDEX(($B$66:$BD$117,$B$121:$BD$172,$B$177:$BD$228),,,$C$6),ROWS($B$10:Z28),COLUMNS($B$10:Z28))</f>
        <v>1120</v>
      </c>
      <c r="AA28" s="37">
        <f>INDEX(INDEX(($B$66:$BD$117,$B$121:$BD$172,$B$177:$BD$228),,,$C$6),ROWS($B$10:AA28),COLUMNS($B$10:AA28))</f>
        <v>419</v>
      </c>
      <c r="AB28" s="37">
        <f>INDEX(INDEX(($B$66:$BD$117,$B$121:$BD$172,$B$177:$BD$228),,,$C$6),ROWS($B$10:AB28),COLUMNS($B$10:AB28))</f>
        <v>7302</v>
      </c>
      <c r="AC28" s="37">
        <f>INDEX(INDEX(($B$66:$BD$117,$B$121:$BD$172,$B$177:$BD$228),,,$C$6),ROWS($B$10:AC28),COLUMNS($B$10:AC28))</f>
        <v>605</v>
      </c>
      <c r="AD28" s="37">
        <f>INDEX(INDEX(($B$66:$BD$117,$B$121:$BD$172,$B$177:$BD$228),,,$C$6),ROWS($B$10:AD28),COLUMNS($B$10:AD28))</f>
        <v>646</v>
      </c>
      <c r="AE28" s="37">
        <f>INDEX(INDEX(($B$66:$BD$117,$B$121:$BD$172,$B$177:$BD$228),,,$C$6),ROWS($B$10:AE28),COLUMNS($B$10:AE28))</f>
        <v>2381</v>
      </c>
      <c r="AF28" s="37">
        <f>INDEX(INDEX(($B$66:$BD$117,$B$121:$BD$172,$B$177:$BD$228),,,$C$6),ROWS($B$10:AF28),COLUMNS($B$10:AF28))</f>
        <v>0</v>
      </c>
      <c r="AG28" s="37">
        <f>INDEX(INDEX(($B$66:$BD$117,$B$121:$BD$172,$B$177:$BD$228),,,$C$6),ROWS($B$10:AG28),COLUMNS($B$10:AG28))</f>
        <v>723</v>
      </c>
      <c r="AH28" s="37">
        <f>INDEX(INDEX(($B$66:$BD$117,$B$121:$BD$172,$B$177:$BD$228),,,$C$6),ROWS($B$10:AH28),COLUMNS($B$10:AH28))</f>
        <v>301</v>
      </c>
      <c r="AI28" s="37">
        <f>INDEX(INDEX(($B$66:$BD$117,$B$121:$BD$172,$B$177:$BD$228),,,$C$6),ROWS($B$10:AI28),COLUMNS($B$10:AI28))</f>
        <v>84</v>
      </c>
      <c r="AJ28" s="37">
        <f>INDEX(INDEX(($B$66:$BD$117,$B$121:$BD$172,$B$177:$BD$228),,,$C$6),ROWS($B$10:AJ28),COLUMNS($B$10:AJ28))</f>
        <v>496</v>
      </c>
      <c r="AK28" s="37">
        <f>INDEX(INDEX(($B$66:$BD$117,$B$121:$BD$172,$B$177:$BD$228),,,$C$6),ROWS($B$10:AK28),COLUMNS($B$10:AK28))</f>
        <v>554</v>
      </c>
      <c r="AL28" s="37">
        <f>INDEX(INDEX(($B$66:$BD$117,$B$121:$BD$172,$B$177:$BD$228),,,$C$6),ROWS($B$10:AL28),COLUMNS($B$10:AL28))</f>
        <v>5239</v>
      </c>
      <c r="AM28" s="37">
        <f>INDEX(INDEX(($B$66:$BD$117,$B$121:$BD$172,$B$177:$BD$228),,,$C$6),ROWS($B$10:AM28),COLUMNS($B$10:AM28))</f>
        <v>3643</v>
      </c>
      <c r="AN28" s="37">
        <f>INDEX(INDEX(($B$66:$BD$117,$B$121:$BD$172,$B$177:$BD$228),,,$C$6),ROWS($B$10:AN28),COLUMNS($B$10:AN28))</f>
        <v>122</v>
      </c>
      <c r="AO28" s="37">
        <f>INDEX(INDEX(($B$66:$BD$117,$B$121:$BD$172,$B$177:$BD$228),,,$C$6),ROWS($B$10:AO28),COLUMNS($B$10:AO28))</f>
        <v>17041</v>
      </c>
      <c r="AP28" s="37">
        <f>INDEX(INDEX(($B$66:$BD$117,$B$121:$BD$172,$B$177:$BD$228),,,$C$6),ROWS($B$10:AP28),COLUMNS($B$10:AP28))</f>
        <v>577</v>
      </c>
      <c r="AQ28" s="37">
        <f>INDEX(INDEX(($B$66:$BD$117,$B$121:$BD$172,$B$177:$BD$228),,,$C$6),ROWS($B$10:AQ28),COLUMNS($B$10:AQ28))</f>
        <v>298</v>
      </c>
      <c r="AR28" s="37">
        <f>INDEX(INDEX(($B$66:$BD$117,$B$121:$BD$172,$B$177:$BD$228),,,$C$6),ROWS($B$10:AR28),COLUMNS($B$10:AR28))</f>
        <v>2226</v>
      </c>
      <c r="AS28" s="37">
        <f>INDEX(INDEX(($B$66:$BD$117,$B$121:$BD$172,$B$177:$BD$228),,,$C$6),ROWS($B$10:AS28),COLUMNS($B$10:AS28))</f>
        <v>0</v>
      </c>
      <c r="AT28" s="37">
        <f>INDEX(INDEX(($B$66:$BD$117,$B$121:$BD$172,$B$177:$BD$228),,,$C$6),ROWS($B$10:AT28),COLUMNS($B$10:AT28))</f>
        <v>1347</v>
      </c>
      <c r="AU28" s="37">
        <f>INDEX(INDEX(($B$66:$BD$117,$B$121:$BD$172,$B$177:$BD$228),,,$C$6),ROWS($B$10:AU28),COLUMNS($B$10:AU28))</f>
        <v>0</v>
      </c>
      <c r="AV28" s="37">
        <f>INDEX(INDEX(($B$66:$BD$117,$B$121:$BD$172,$B$177:$BD$228),,,$C$6),ROWS($B$10:AV28),COLUMNS($B$10:AV28))</f>
        <v>10064</v>
      </c>
      <c r="AW28" s="37">
        <f>INDEX(INDEX(($B$66:$BD$117,$B$121:$BD$172,$B$177:$BD$228),,,$C$6),ROWS($B$10:AW28),COLUMNS($B$10:AW28))</f>
        <v>3345</v>
      </c>
      <c r="AX28" s="37">
        <f>INDEX(INDEX(($B$66:$BD$117,$B$121:$BD$172,$B$177:$BD$228),,,$C$6),ROWS($B$10:AX28),COLUMNS($B$10:AX28))</f>
        <v>464</v>
      </c>
      <c r="AY28" s="37">
        <f>INDEX(INDEX(($B$66:$BD$117,$B$121:$BD$172,$B$177:$BD$228),,,$C$6),ROWS($B$10:AY28),COLUMNS($B$10:AY28))</f>
        <v>45</v>
      </c>
      <c r="AZ28" s="37">
        <f>INDEX(INDEX(($B$66:$BD$117,$B$121:$BD$172,$B$177:$BD$228),,,$C$6),ROWS($B$10:AZ28),COLUMNS($B$10:AZ28))</f>
        <v>3319</v>
      </c>
      <c r="BA28" s="37">
        <f>INDEX(INDEX(($B$66:$BD$117,$B$121:$BD$172,$B$177:$BD$228),,,$C$6),ROWS($B$10:BA28),COLUMNS($B$10:BA28))</f>
        <v>1988</v>
      </c>
      <c r="BB28" s="37">
        <f>INDEX(INDEX(($B$66:$BD$117,$B$121:$BD$172,$B$177:$BD$228),,,$C$6),ROWS($B$10:BB28),COLUMNS($B$10:BB28))</f>
        <v>3346</v>
      </c>
      <c r="BC28" s="37">
        <f>INDEX(INDEX(($B$66:$BD$117,$B$121:$BD$172,$B$177:$BD$228),,,$C$6),ROWS($B$10:BC28),COLUMNS($B$10:BC28))</f>
        <v>1395</v>
      </c>
      <c r="BD28" s="69">
        <f>INDEX(INDEX(($B$66:$BD$117,$B$121:$BD$172,$B$177:$BD$228),,,$C$6),ROWS($B$10:BD28),COLUMNS($B$10:BD28))</f>
        <v>0</v>
      </c>
      <c r="BE28" s="74">
        <f t="shared" si="0"/>
        <v>112787</v>
      </c>
    </row>
    <row r="29" spans="1:57" x14ac:dyDescent="0.25">
      <c r="A29" s="67" t="s">
        <v>26</v>
      </c>
      <c r="B29" s="37">
        <f>INDEX(INDEX(($B$66:$BD$117,$B$121:$BD$172,$B$177:$BD$228),,,$C$6),ROWS($B$10:B29),COLUMNS($B$10:B29))</f>
        <v>4545914</v>
      </c>
      <c r="C29" s="37">
        <f>INDEX(INDEX(($B$66:$BD$117,$B$121:$BD$172,$B$177:$BD$228),,,$C$6),ROWS($B$10:C29),COLUMNS($B$10:C29))</f>
        <v>3912023</v>
      </c>
      <c r="D29" s="37">
        <f>INDEX(INDEX(($B$66:$BD$117,$B$121:$BD$172,$B$177:$BD$228),,,$C$6),ROWS($B$10:D29),COLUMNS($B$10:D29))</f>
        <v>528406</v>
      </c>
      <c r="E29" s="37">
        <f>INDEX(INDEX(($B$66:$BD$117,$B$121:$BD$172,$B$177:$BD$228),,,$C$6),ROWS($B$10:E29),COLUMNS($B$10:E29))</f>
        <v>91215</v>
      </c>
      <c r="F29" s="37">
        <f>INDEX(INDEX(($B$66:$BD$117,$B$121:$BD$172,$B$177:$BD$228),,,$C$6),ROWS($B$10:F29),COLUMNS($B$10:F29))</f>
        <v>2329</v>
      </c>
      <c r="G29" s="37">
        <f>INDEX(INDEX(($B$66:$BD$117,$B$121:$BD$172,$B$177:$BD$228),,,$C$6),ROWS($B$10:G29),COLUMNS($B$10:G29))</f>
        <v>403</v>
      </c>
      <c r="H29" s="37">
        <f>INDEX(INDEX(($B$66:$BD$117,$B$121:$BD$172,$B$177:$BD$228),,,$C$6),ROWS($B$10:H29),COLUMNS($B$10:H29))</f>
        <v>2021</v>
      </c>
      <c r="I29" s="37">
        <f>INDEX(INDEX(($B$66:$BD$117,$B$121:$BD$172,$B$177:$BD$228),,,$C$6),ROWS($B$10:I29),COLUMNS($B$10:I29))</f>
        <v>3645</v>
      </c>
      <c r="J29" s="37">
        <f>INDEX(INDEX(($B$66:$BD$117,$B$121:$BD$172,$B$177:$BD$228),,,$C$6),ROWS($B$10:J29),COLUMNS($B$10:J29))</f>
        <v>5139</v>
      </c>
      <c r="K29" s="37">
        <f>INDEX(INDEX(($B$66:$BD$117,$B$121:$BD$172,$B$177:$BD$228),,,$C$6),ROWS($B$10:K29),COLUMNS($B$10:K29))</f>
        <v>1433</v>
      </c>
      <c r="L29" s="37">
        <f>INDEX(INDEX(($B$66:$BD$117,$B$121:$BD$172,$B$177:$BD$228),,,$C$6),ROWS($B$10:L29),COLUMNS($B$10:L29))</f>
        <v>164</v>
      </c>
      <c r="M29" s="37">
        <f>INDEX(INDEX(($B$66:$BD$117,$B$121:$BD$172,$B$177:$BD$228),,,$C$6),ROWS($B$10:M29),COLUMNS($B$10:M29))</f>
        <v>0</v>
      </c>
      <c r="N29" s="37">
        <f>INDEX(INDEX(($B$66:$BD$117,$B$121:$BD$172,$B$177:$BD$228),,,$C$6),ROWS($B$10:N29),COLUMNS($B$10:N29))</f>
        <v>596</v>
      </c>
      <c r="O29" s="37">
        <f>INDEX(INDEX(($B$66:$BD$117,$B$121:$BD$172,$B$177:$BD$228),,,$C$6),ROWS($B$10:O29),COLUMNS($B$10:O29))</f>
        <v>6534</v>
      </c>
      <c r="P29" s="37">
        <f>INDEX(INDEX(($B$66:$BD$117,$B$121:$BD$172,$B$177:$BD$228),,,$C$6),ROWS($B$10:P29),COLUMNS($B$10:P29))</f>
        <v>4478</v>
      </c>
      <c r="Q29" s="37">
        <f>INDEX(INDEX(($B$66:$BD$117,$B$121:$BD$172,$B$177:$BD$228),,,$C$6),ROWS($B$10:Q29),COLUMNS($B$10:Q29))</f>
        <v>378</v>
      </c>
      <c r="R29" s="37">
        <f>INDEX(INDEX(($B$66:$BD$117,$B$121:$BD$172,$B$177:$BD$228),,,$C$6),ROWS($B$10:R29),COLUMNS($B$10:R29))</f>
        <v>265</v>
      </c>
      <c r="S29" s="37">
        <f>INDEX(INDEX(($B$66:$BD$117,$B$121:$BD$172,$B$177:$BD$228),,,$C$6),ROWS($B$10:S29),COLUMNS($B$10:S29))</f>
        <v>1229</v>
      </c>
      <c r="T29" s="37">
        <f>INDEX(INDEX(($B$66:$BD$117,$B$121:$BD$172,$B$177:$BD$228),,,$C$6),ROWS($B$10:T29),COLUMNS($B$10:T29))</f>
        <v>1359</v>
      </c>
      <c r="U29" s="37">
        <f>INDEX(INDEX(($B$66:$BD$117,$B$121:$BD$172,$B$177:$BD$228),,,$C$6),ROWS($B$10:U29),COLUMNS($B$10:U29))</f>
        <v>544</v>
      </c>
      <c r="V29" s="37">
        <f>INDEX(INDEX(($B$66:$BD$117,$B$121:$BD$172,$B$177:$BD$228),,,$C$6),ROWS($B$10:V29),COLUMNS($B$10:V29))</f>
        <v>420</v>
      </c>
      <c r="W29" s="37">
        <f>INDEX(INDEX(($B$66:$BD$117,$B$121:$BD$172,$B$177:$BD$228),,,$C$6),ROWS($B$10:W29),COLUMNS($B$10:W29))</f>
        <v>1649</v>
      </c>
      <c r="X29" s="37" t="str">
        <f>INDEX(INDEX(($B$66:$BD$117,$B$121:$BD$172,$B$177:$BD$228),,,$C$6),ROWS($B$10:X29),COLUMNS($B$10:X29))</f>
        <v>N/A</v>
      </c>
      <c r="Y29" s="37">
        <f>INDEX(INDEX(($B$66:$BD$117,$B$121:$BD$172,$B$177:$BD$228),,,$C$6),ROWS($B$10:Y29),COLUMNS($B$10:Y29))</f>
        <v>251</v>
      </c>
      <c r="Z29" s="37">
        <f>INDEX(INDEX(($B$66:$BD$117,$B$121:$BD$172,$B$177:$BD$228),,,$C$6),ROWS($B$10:Z29),COLUMNS($B$10:Z29))</f>
        <v>642</v>
      </c>
      <c r="AA29" s="37">
        <f>INDEX(INDEX(($B$66:$BD$117,$B$121:$BD$172,$B$177:$BD$228),,,$C$6),ROWS($B$10:AA29),COLUMNS($B$10:AA29))</f>
        <v>549</v>
      </c>
      <c r="AB29" s="37">
        <f>INDEX(INDEX(($B$66:$BD$117,$B$121:$BD$172,$B$177:$BD$228),,,$C$6),ROWS($B$10:AB29),COLUMNS($B$10:AB29))</f>
        <v>1080</v>
      </c>
      <c r="AC29" s="37">
        <f>INDEX(INDEX(($B$66:$BD$117,$B$121:$BD$172,$B$177:$BD$228),,,$C$6),ROWS($B$10:AC29),COLUMNS($B$10:AC29))</f>
        <v>330</v>
      </c>
      <c r="AD29" s="37">
        <f>INDEX(INDEX(($B$66:$BD$117,$B$121:$BD$172,$B$177:$BD$228),,,$C$6),ROWS($B$10:AD29),COLUMNS($B$10:AD29))</f>
        <v>6791</v>
      </c>
      <c r="AE29" s="37">
        <f>INDEX(INDEX(($B$66:$BD$117,$B$121:$BD$172,$B$177:$BD$228),,,$C$6),ROWS($B$10:AE29),COLUMNS($B$10:AE29))</f>
        <v>1591</v>
      </c>
      <c r="AF29" s="37">
        <f>INDEX(INDEX(($B$66:$BD$117,$B$121:$BD$172,$B$177:$BD$228),,,$C$6),ROWS($B$10:AF29),COLUMNS($B$10:AF29))</f>
        <v>428</v>
      </c>
      <c r="AG29" s="37">
        <f>INDEX(INDEX(($B$66:$BD$117,$B$121:$BD$172,$B$177:$BD$228),,,$C$6),ROWS($B$10:AG29),COLUMNS($B$10:AG29))</f>
        <v>745</v>
      </c>
      <c r="AH29" s="37">
        <f>INDEX(INDEX(($B$66:$BD$117,$B$121:$BD$172,$B$177:$BD$228),,,$C$6),ROWS($B$10:AH29),COLUMNS($B$10:AH29))</f>
        <v>931</v>
      </c>
      <c r="AI29" s="37">
        <f>INDEX(INDEX(($B$66:$BD$117,$B$121:$BD$172,$B$177:$BD$228),,,$C$6),ROWS($B$10:AI29),COLUMNS($B$10:AI29))</f>
        <v>11</v>
      </c>
      <c r="AJ29" s="37">
        <f>INDEX(INDEX(($B$66:$BD$117,$B$121:$BD$172,$B$177:$BD$228),,,$C$6),ROWS($B$10:AJ29),COLUMNS($B$10:AJ29))</f>
        <v>975</v>
      </c>
      <c r="AK29" s="37">
        <f>INDEX(INDEX(($B$66:$BD$117,$B$121:$BD$172,$B$177:$BD$228),,,$C$6),ROWS($B$10:AK29),COLUMNS($B$10:AK29))</f>
        <v>150</v>
      </c>
      <c r="AL29" s="37">
        <f>INDEX(INDEX(($B$66:$BD$117,$B$121:$BD$172,$B$177:$BD$228),,,$C$6),ROWS($B$10:AL29),COLUMNS($B$10:AL29))</f>
        <v>2786</v>
      </c>
      <c r="AM29" s="37">
        <f>INDEX(INDEX(($B$66:$BD$117,$B$121:$BD$172,$B$177:$BD$228),,,$C$6),ROWS($B$10:AM29),COLUMNS($B$10:AM29))</f>
        <v>2284</v>
      </c>
      <c r="AN29" s="37">
        <f>INDEX(INDEX(($B$66:$BD$117,$B$121:$BD$172,$B$177:$BD$228),,,$C$6),ROWS($B$10:AN29),COLUMNS($B$10:AN29))</f>
        <v>64</v>
      </c>
      <c r="AO29" s="37">
        <f>INDEX(INDEX(($B$66:$BD$117,$B$121:$BD$172,$B$177:$BD$228),,,$C$6),ROWS($B$10:AO29),COLUMNS($B$10:AO29))</f>
        <v>1115</v>
      </c>
      <c r="AP29" s="37">
        <f>INDEX(INDEX(($B$66:$BD$117,$B$121:$BD$172,$B$177:$BD$228),,,$C$6),ROWS($B$10:AP29),COLUMNS($B$10:AP29))</f>
        <v>2159</v>
      </c>
      <c r="AQ29" s="37">
        <f>INDEX(INDEX(($B$66:$BD$117,$B$121:$BD$172,$B$177:$BD$228),,,$C$6),ROWS($B$10:AQ29),COLUMNS($B$10:AQ29))</f>
        <v>195</v>
      </c>
      <c r="AR29" s="37">
        <f>INDEX(INDEX(($B$66:$BD$117,$B$121:$BD$172,$B$177:$BD$228),,,$C$6),ROWS($B$10:AR29),COLUMNS($B$10:AR29))</f>
        <v>1239</v>
      </c>
      <c r="AS29" s="37">
        <f>INDEX(INDEX(($B$66:$BD$117,$B$121:$BD$172,$B$177:$BD$228),,,$C$6),ROWS($B$10:AS29),COLUMNS($B$10:AS29))</f>
        <v>737</v>
      </c>
      <c r="AT29" s="37">
        <f>INDEX(INDEX(($B$66:$BD$117,$B$121:$BD$172,$B$177:$BD$228),,,$C$6),ROWS($B$10:AT29),COLUMNS($B$10:AT29))</f>
        <v>1914</v>
      </c>
      <c r="AU29" s="37">
        <f>INDEX(INDEX(($B$66:$BD$117,$B$121:$BD$172,$B$177:$BD$228),,,$C$6),ROWS($B$10:AU29),COLUMNS($B$10:AU29))</f>
        <v>0</v>
      </c>
      <c r="AV29" s="37">
        <f>INDEX(INDEX(($B$66:$BD$117,$B$121:$BD$172,$B$177:$BD$228),,,$C$6),ROWS($B$10:AV29),COLUMNS($B$10:AV29))</f>
        <v>2348</v>
      </c>
      <c r="AW29" s="37">
        <f>INDEX(INDEX(($B$66:$BD$117,$B$121:$BD$172,$B$177:$BD$228),,,$C$6),ROWS($B$10:AW29),COLUMNS($B$10:AW29))</f>
        <v>24488</v>
      </c>
      <c r="AX29" s="37">
        <f>INDEX(INDEX(($B$66:$BD$117,$B$121:$BD$172,$B$177:$BD$228),,,$C$6),ROWS($B$10:AX29),COLUMNS($B$10:AX29))</f>
        <v>277</v>
      </c>
      <c r="AY29" s="37">
        <f>INDEX(INDEX(($B$66:$BD$117,$B$121:$BD$172,$B$177:$BD$228),,,$C$6),ROWS($B$10:AY29),COLUMNS($B$10:AY29))</f>
        <v>45</v>
      </c>
      <c r="AZ29" s="37">
        <f>INDEX(INDEX(($B$66:$BD$117,$B$121:$BD$172,$B$177:$BD$228),,,$C$6),ROWS($B$10:AZ29),COLUMNS($B$10:AZ29))</f>
        <v>1857</v>
      </c>
      <c r="BA29" s="37">
        <f>INDEX(INDEX(($B$66:$BD$117,$B$121:$BD$172,$B$177:$BD$228),,,$C$6),ROWS($B$10:BA29),COLUMNS($B$10:BA29))</f>
        <v>1581</v>
      </c>
      <c r="BB29" s="37">
        <f>INDEX(INDEX(($B$66:$BD$117,$B$121:$BD$172,$B$177:$BD$228),,,$C$6),ROWS($B$10:BB29),COLUMNS($B$10:BB29))</f>
        <v>238</v>
      </c>
      <c r="BC29" s="37">
        <f>INDEX(INDEX(($B$66:$BD$117,$B$121:$BD$172,$B$177:$BD$228),,,$C$6),ROWS($B$10:BC29),COLUMNS($B$10:BC29))</f>
        <v>682</v>
      </c>
      <c r="BD29" s="69">
        <f>INDEX(INDEX(($B$66:$BD$117,$B$121:$BD$172,$B$177:$BD$228),,,$C$6),ROWS($B$10:BD29),COLUMNS($B$10:BD29))</f>
        <v>146</v>
      </c>
      <c r="BE29" s="74">
        <f t="shared" si="0"/>
        <v>91215</v>
      </c>
    </row>
    <row r="30" spans="1:57" x14ac:dyDescent="0.25">
      <c r="A30" s="67" t="s">
        <v>27</v>
      </c>
      <c r="B30" s="37">
        <f>INDEX(INDEX(($B$66:$BD$117,$B$121:$BD$172,$B$177:$BD$228),,,$C$6),ROWS($B$10:B30),COLUMNS($B$10:B30))</f>
        <v>1315586</v>
      </c>
      <c r="C30" s="37">
        <f>INDEX(INDEX(($B$66:$BD$117,$B$121:$BD$172,$B$177:$BD$228),,,$C$6),ROWS($B$10:C30),COLUMNS($B$10:C30))</f>
        <v>1132344</v>
      </c>
      <c r="D30" s="37">
        <f>INDEX(INDEX(($B$66:$BD$117,$B$121:$BD$172,$B$177:$BD$228),,,$C$6),ROWS($B$10:D30),COLUMNS($B$10:D30))</f>
        <v>151438</v>
      </c>
      <c r="E30" s="37">
        <f>INDEX(INDEX(($B$66:$BD$117,$B$121:$BD$172,$B$177:$BD$228),,,$C$6),ROWS($B$10:E30),COLUMNS($B$10:E30))</f>
        <v>27523</v>
      </c>
      <c r="F30" s="37">
        <f>INDEX(INDEX(($B$66:$BD$117,$B$121:$BD$172,$B$177:$BD$228),,,$C$6),ROWS($B$10:F30),COLUMNS($B$10:F30))</f>
        <v>129</v>
      </c>
      <c r="G30" s="37">
        <f>INDEX(INDEX(($B$66:$BD$117,$B$121:$BD$172,$B$177:$BD$228),,,$C$6),ROWS($B$10:G30),COLUMNS($B$10:G30))</f>
        <v>38</v>
      </c>
      <c r="H30" s="37">
        <f>INDEX(INDEX(($B$66:$BD$117,$B$121:$BD$172,$B$177:$BD$228),,,$C$6),ROWS($B$10:H30),COLUMNS($B$10:H30))</f>
        <v>230</v>
      </c>
      <c r="I30" s="37">
        <f>INDEX(INDEX(($B$66:$BD$117,$B$121:$BD$172,$B$177:$BD$228),,,$C$6),ROWS($B$10:I30),COLUMNS($B$10:I30))</f>
        <v>0</v>
      </c>
      <c r="J30" s="37">
        <f>INDEX(INDEX(($B$66:$BD$117,$B$121:$BD$172,$B$177:$BD$228),,,$C$6),ROWS($B$10:J30),COLUMNS($B$10:J30))</f>
        <v>1610</v>
      </c>
      <c r="K30" s="37">
        <f>INDEX(INDEX(($B$66:$BD$117,$B$121:$BD$172,$B$177:$BD$228),,,$C$6),ROWS($B$10:K30),COLUMNS($B$10:K30))</f>
        <v>314</v>
      </c>
      <c r="L30" s="37">
        <f>INDEX(INDEX(($B$66:$BD$117,$B$121:$BD$172,$B$177:$BD$228),,,$C$6),ROWS($B$10:L30),COLUMNS($B$10:L30))</f>
        <v>1468</v>
      </c>
      <c r="M30" s="37">
        <f>INDEX(INDEX(($B$66:$BD$117,$B$121:$BD$172,$B$177:$BD$228),,,$C$6),ROWS($B$10:M30),COLUMNS($B$10:M30))</f>
        <v>234</v>
      </c>
      <c r="N30" s="37">
        <f>INDEX(INDEX(($B$66:$BD$117,$B$121:$BD$172,$B$177:$BD$228),,,$C$6),ROWS($B$10:N30),COLUMNS($B$10:N30))</f>
        <v>32</v>
      </c>
      <c r="O30" s="37">
        <f>INDEX(INDEX(($B$66:$BD$117,$B$121:$BD$172,$B$177:$BD$228),,,$C$6),ROWS($B$10:O30),COLUMNS($B$10:O30))</f>
        <v>2926</v>
      </c>
      <c r="P30" s="37">
        <f>INDEX(INDEX(($B$66:$BD$117,$B$121:$BD$172,$B$177:$BD$228),,,$C$6),ROWS($B$10:P30),COLUMNS($B$10:P30))</f>
        <v>511</v>
      </c>
      <c r="Q30" s="37">
        <f>INDEX(INDEX(($B$66:$BD$117,$B$121:$BD$172,$B$177:$BD$228),,,$C$6),ROWS($B$10:Q30),COLUMNS($B$10:Q30))</f>
        <v>0</v>
      </c>
      <c r="R30" s="37">
        <f>INDEX(INDEX(($B$66:$BD$117,$B$121:$BD$172,$B$177:$BD$228),,,$C$6),ROWS($B$10:R30),COLUMNS($B$10:R30))</f>
        <v>143</v>
      </c>
      <c r="S30" s="37">
        <f>INDEX(INDEX(($B$66:$BD$117,$B$121:$BD$172,$B$177:$BD$228),,,$C$6),ROWS($B$10:S30),COLUMNS($B$10:S30))</f>
        <v>195</v>
      </c>
      <c r="T30" s="37">
        <f>INDEX(INDEX(($B$66:$BD$117,$B$121:$BD$172,$B$177:$BD$228),,,$C$6),ROWS($B$10:T30),COLUMNS($B$10:T30))</f>
        <v>0</v>
      </c>
      <c r="U30" s="37">
        <f>INDEX(INDEX(($B$66:$BD$117,$B$121:$BD$172,$B$177:$BD$228),,,$C$6),ROWS($B$10:U30),COLUMNS($B$10:U30))</f>
        <v>7</v>
      </c>
      <c r="V30" s="37">
        <f>INDEX(INDEX(($B$66:$BD$117,$B$121:$BD$172,$B$177:$BD$228),,,$C$6),ROWS($B$10:V30),COLUMNS($B$10:V30))</f>
        <v>277</v>
      </c>
      <c r="W30" s="37">
        <f>INDEX(INDEX(($B$66:$BD$117,$B$121:$BD$172,$B$177:$BD$228),,,$C$6),ROWS($B$10:W30),COLUMNS($B$10:W30))</f>
        <v>482</v>
      </c>
      <c r="X30" s="37">
        <f>INDEX(INDEX(($B$66:$BD$117,$B$121:$BD$172,$B$177:$BD$228),,,$C$6),ROWS($B$10:X30),COLUMNS($B$10:X30))</f>
        <v>15</v>
      </c>
      <c r="Y30" s="37" t="str">
        <f>INDEX(INDEX(($B$66:$BD$117,$B$121:$BD$172,$B$177:$BD$228),,,$C$6),ROWS($B$10:Y30),COLUMNS($B$10:Y30))</f>
        <v>N/A</v>
      </c>
      <c r="Z30" s="37">
        <f>INDEX(INDEX(($B$66:$BD$117,$B$121:$BD$172,$B$177:$BD$228),,,$C$6),ROWS($B$10:Z30),COLUMNS($B$10:Z30))</f>
        <v>325</v>
      </c>
      <c r="AA30" s="37">
        <f>INDEX(INDEX(($B$66:$BD$117,$B$121:$BD$172,$B$177:$BD$228),,,$C$6),ROWS($B$10:AA30),COLUMNS($B$10:AA30))</f>
        <v>3887</v>
      </c>
      <c r="AB30" s="37">
        <f>INDEX(INDEX(($B$66:$BD$117,$B$121:$BD$172,$B$177:$BD$228),,,$C$6),ROWS($B$10:AB30),COLUMNS($B$10:AB30))</f>
        <v>116</v>
      </c>
      <c r="AC30" s="37">
        <f>INDEX(INDEX(($B$66:$BD$117,$B$121:$BD$172,$B$177:$BD$228),,,$C$6),ROWS($B$10:AC30),COLUMNS($B$10:AC30))</f>
        <v>430</v>
      </c>
      <c r="AD30" s="37">
        <f>INDEX(INDEX(($B$66:$BD$117,$B$121:$BD$172,$B$177:$BD$228),,,$C$6),ROWS($B$10:AD30),COLUMNS($B$10:AD30))</f>
        <v>79</v>
      </c>
      <c r="AE30" s="37">
        <f>INDEX(INDEX(($B$66:$BD$117,$B$121:$BD$172,$B$177:$BD$228),,,$C$6),ROWS($B$10:AE30),COLUMNS($B$10:AE30))</f>
        <v>69</v>
      </c>
      <c r="AF30" s="37">
        <f>INDEX(INDEX(($B$66:$BD$117,$B$121:$BD$172,$B$177:$BD$228),,,$C$6),ROWS($B$10:AF30),COLUMNS($B$10:AF30))</f>
        <v>0</v>
      </c>
      <c r="AG30" s="37">
        <f>INDEX(INDEX(($B$66:$BD$117,$B$121:$BD$172,$B$177:$BD$228),,,$C$6),ROWS($B$10:AG30),COLUMNS($B$10:AG30))</f>
        <v>82</v>
      </c>
      <c r="AH30" s="37">
        <f>INDEX(INDEX(($B$66:$BD$117,$B$121:$BD$172,$B$177:$BD$228),,,$C$6),ROWS($B$10:AH30),COLUMNS($B$10:AH30))</f>
        <v>35</v>
      </c>
      <c r="AI30" s="37">
        <f>INDEX(INDEX(($B$66:$BD$117,$B$121:$BD$172,$B$177:$BD$228),,,$C$6),ROWS($B$10:AI30),COLUMNS($B$10:AI30))</f>
        <v>3655</v>
      </c>
      <c r="AJ30" s="37">
        <f>INDEX(INDEX(($B$66:$BD$117,$B$121:$BD$172,$B$177:$BD$228),,,$C$6),ROWS($B$10:AJ30),COLUMNS($B$10:AJ30))</f>
        <v>405</v>
      </c>
      <c r="AK30" s="37">
        <f>INDEX(INDEX(($B$66:$BD$117,$B$121:$BD$172,$B$177:$BD$228),,,$C$6),ROWS($B$10:AK30),COLUMNS($B$10:AK30))</f>
        <v>272</v>
      </c>
      <c r="AL30" s="37">
        <f>INDEX(INDEX(($B$66:$BD$117,$B$121:$BD$172,$B$177:$BD$228),,,$C$6),ROWS($B$10:AL30),COLUMNS($B$10:AL30))</f>
        <v>2519</v>
      </c>
      <c r="AM30" s="37">
        <f>INDEX(INDEX(($B$66:$BD$117,$B$121:$BD$172,$B$177:$BD$228),,,$C$6),ROWS($B$10:AM30),COLUMNS($B$10:AM30))</f>
        <v>1112</v>
      </c>
      <c r="AN30" s="37">
        <f>INDEX(INDEX(($B$66:$BD$117,$B$121:$BD$172,$B$177:$BD$228),,,$C$6),ROWS($B$10:AN30),COLUMNS($B$10:AN30))</f>
        <v>0</v>
      </c>
      <c r="AO30" s="37">
        <f>INDEX(INDEX(($B$66:$BD$117,$B$121:$BD$172,$B$177:$BD$228),,,$C$6),ROWS($B$10:AO30),COLUMNS($B$10:AO30))</f>
        <v>628</v>
      </c>
      <c r="AP30" s="37">
        <f>INDEX(INDEX(($B$66:$BD$117,$B$121:$BD$172,$B$177:$BD$228),,,$C$6),ROWS($B$10:AP30),COLUMNS($B$10:AP30))</f>
        <v>79</v>
      </c>
      <c r="AQ30" s="37">
        <f>INDEX(INDEX(($B$66:$BD$117,$B$121:$BD$172,$B$177:$BD$228),,,$C$6),ROWS($B$10:AQ30),COLUMNS($B$10:AQ30))</f>
        <v>215</v>
      </c>
      <c r="AR30" s="37">
        <f>INDEX(INDEX(($B$66:$BD$117,$B$121:$BD$172,$B$177:$BD$228),,,$C$6),ROWS($B$10:AR30),COLUMNS($B$10:AR30))</f>
        <v>976</v>
      </c>
      <c r="AS30" s="37">
        <f>INDEX(INDEX(($B$66:$BD$117,$B$121:$BD$172,$B$177:$BD$228),,,$C$6),ROWS($B$10:AS30),COLUMNS($B$10:AS30))</f>
        <v>1024</v>
      </c>
      <c r="AT30" s="37">
        <f>INDEX(INDEX(($B$66:$BD$117,$B$121:$BD$172,$B$177:$BD$228),,,$C$6),ROWS($B$10:AT30),COLUMNS($B$10:AT30))</f>
        <v>173</v>
      </c>
      <c r="AU30" s="37">
        <f>INDEX(INDEX(($B$66:$BD$117,$B$121:$BD$172,$B$177:$BD$228),,,$C$6),ROWS($B$10:AU30),COLUMNS($B$10:AU30))</f>
        <v>0</v>
      </c>
      <c r="AV30" s="37">
        <f>INDEX(INDEX(($B$66:$BD$117,$B$121:$BD$172,$B$177:$BD$228),,,$C$6),ROWS($B$10:AV30),COLUMNS($B$10:AV30))</f>
        <v>985</v>
      </c>
      <c r="AW30" s="37">
        <f>INDEX(INDEX(($B$66:$BD$117,$B$121:$BD$172,$B$177:$BD$228),,,$C$6),ROWS($B$10:AW30),COLUMNS($B$10:AW30))</f>
        <v>496</v>
      </c>
      <c r="AX30" s="37">
        <f>INDEX(INDEX(($B$66:$BD$117,$B$121:$BD$172,$B$177:$BD$228),,,$C$6),ROWS($B$10:AX30),COLUMNS($B$10:AX30))</f>
        <v>200</v>
      </c>
      <c r="AY30" s="37">
        <f>INDEX(INDEX(($B$66:$BD$117,$B$121:$BD$172,$B$177:$BD$228),,,$C$6),ROWS($B$10:AY30),COLUMNS($B$10:AY30))</f>
        <v>349</v>
      </c>
      <c r="AZ30" s="37">
        <f>INDEX(INDEX(($B$66:$BD$117,$B$121:$BD$172,$B$177:$BD$228),,,$C$6),ROWS($B$10:AZ30),COLUMNS($B$10:AZ30))</f>
        <v>573</v>
      </c>
      <c r="BA30" s="37">
        <f>INDEX(INDEX(($B$66:$BD$117,$B$121:$BD$172,$B$177:$BD$228),,,$C$6),ROWS($B$10:BA30),COLUMNS($B$10:BA30))</f>
        <v>118</v>
      </c>
      <c r="BB30" s="37">
        <f>INDEX(INDEX(($B$66:$BD$117,$B$121:$BD$172,$B$177:$BD$228),,,$C$6),ROWS($B$10:BB30),COLUMNS($B$10:BB30))</f>
        <v>51</v>
      </c>
      <c r="BC30" s="37">
        <f>INDEX(INDEX(($B$66:$BD$117,$B$121:$BD$172,$B$177:$BD$228),,,$C$6),ROWS($B$10:BC30),COLUMNS($B$10:BC30))</f>
        <v>0</v>
      </c>
      <c r="BD30" s="69">
        <f>INDEX(INDEX(($B$66:$BD$117,$B$121:$BD$172,$B$177:$BD$228),,,$C$6),ROWS($B$10:BD30),COLUMNS($B$10:BD30))</f>
        <v>59</v>
      </c>
      <c r="BE30" s="74">
        <f t="shared" si="0"/>
        <v>27523</v>
      </c>
    </row>
    <row r="31" spans="1:57" x14ac:dyDescent="0.25">
      <c r="A31" s="67" t="s">
        <v>28</v>
      </c>
      <c r="B31" s="37">
        <f>INDEX(INDEX(($B$66:$BD$117,$B$121:$BD$172,$B$177:$BD$228),,,$C$6),ROWS($B$10:B31),COLUMNS($B$10:B31))</f>
        <v>5816472</v>
      </c>
      <c r="C31" s="37">
        <f>INDEX(INDEX(($B$66:$BD$117,$B$121:$BD$172,$B$177:$BD$228),,,$C$6),ROWS($B$10:C31),COLUMNS($B$10:C31))</f>
        <v>5068457</v>
      </c>
      <c r="D31" s="37">
        <f>INDEX(INDEX(($B$66:$BD$117,$B$121:$BD$172,$B$177:$BD$228),,,$C$6),ROWS($B$10:D31),COLUMNS($B$10:D31))</f>
        <v>549973</v>
      </c>
      <c r="E31" s="37">
        <f>INDEX(INDEX(($B$66:$BD$117,$B$121:$BD$172,$B$177:$BD$228),,,$C$6),ROWS($B$10:E31),COLUMNS($B$10:E31))</f>
        <v>154983</v>
      </c>
      <c r="F31" s="37">
        <f>INDEX(INDEX(($B$66:$BD$117,$B$121:$BD$172,$B$177:$BD$228),,,$C$6),ROWS($B$10:F31),COLUMNS($B$10:F31))</f>
        <v>1261</v>
      </c>
      <c r="G31" s="37">
        <f>INDEX(INDEX(($B$66:$BD$117,$B$121:$BD$172,$B$177:$BD$228),,,$C$6),ROWS($B$10:G31),COLUMNS($B$10:G31))</f>
        <v>1947</v>
      </c>
      <c r="H31" s="37">
        <f>INDEX(INDEX(($B$66:$BD$117,$B$121:$BD$172,$B$177:$BD$228),,,$C$6),ROWS($B$10:H31),COLUMNS($B$10:H31))</f>
        <v>760</v>
      </c>
      <c r="I31" s="37">
        <f>INDEX(INDEX(($B$66:$BD$117,$B$121:$BD$172,$B$177:$BD$228),,,$C$6),ROWS($B$10:I31),COLUMNS($B$10:I31))</f>
        <v>136</v>
      </c>
      <c r="J31" s="37">
        <f>INDEX(INDEX(($B$66:$BD$117,$B$121:$BD$172,$B$177:$BD$228),,,$C$6),ROWS($B$10:J31),COLUMNS($B$10:J31))</f>
        <v>8614</v>
      </c>
      <c r="K31" s="37">
        <f>INDEX(INDEX(($B$66:$BD$117,$B$121:$BD$172,$B$177:$BD$228),,,$C$6),ROWS($B$10:K31),COLUMNS($B$10:K31))</f>
        <v>1071</v>
      </c>
      <c r="L31" s="37">
        <f>INDEX(INDEX(($B$66:$BD$117,$B$121:$BD$172,$B$177:$BD$228),,,$C$6),ROWS($B$10:L31),COLUMNS($B$10:L31))</f>
        <v>881</v>
      </c>
      <c r="M31" s="37">
        <f>INDEX(INDEX(($B$66:$BD$117,$B$121:$BD$172,$B$177:$BD$228),,,$C$6),ROWS($B$10:M31),COLUMNS($B$10:M31))</f>
        <v>4100</v>
      </c>
      <c r="N31" s="37">
        <f>INDEX(INDEX(($B$66:$BD$117,$B$121:$BD$172,$B$177:$BD$228),,,$C$6),ROWS($B$10:N31),COLUMNS($B$10:N31))</f>
        <v>21213</v>
      </c>
      <c r="O31" s="37">
        <f>INDEX(INDEX(($B$66:$BD$117,$B$121:$BD$172,$B$177:$BD$228),,,$C$6),ROWS($B$10:O31),COLUMNS($B$10:O31))</f>
        <v>9610</v>
      </c>
      <c r="P31" s="37">
        <f>INDEX(INDEX(($B$66:$BD$117,$B$121:$BD$172,$B$177:$BD$228),,,$C$6),ROWS($B$10:P31),COLUMNS($B$10:P31))</f>
        <v>4610</v>
      </c>
      <c r="Q31" s="37">
        <f>INDEX(INDEX(($B$66:$BD$117,$B$121:$BD$172,$B$177:$BD$228),,,$C$6),ROWS($B$10:Q31),COLUMNS($B$10:Q31))</f>
        <v>610</v>
      </c>
      <c r="R31" s="37">
        <f>INDEX(INDEX(($B$66:$BD$117,$B$121:$BD$172,$B$177:$BD$228),,,$C$6),ROWS($B$10:R31),COLUMNS($B$10:R31))</f>
        <v>429</v>
      </c>
      <c r="S31" s="37">
        <f>INDEX(INDEX(($B$66:$BD$117,$B$121:$BD$172,$B$177:$BD$228),,,$C$6),ROWS($B$10:S31),COLUMNS($B$10:S31))</f>
        <v>3621</v>
      </c>
      <c r="T31" s="37">
        <f>INDEX(INDEX(($B$66:$BD$117,$B$121:$BD$172,$B$177:$BD$228),,,$C$6),ROWS($B$10:T31),COLUMNS($B$10:T31))</f>
        <v>1210</v>
      </c>
      <c r="U31" s="37">
        <f>INDEX(INDEX(($B$66:$BD$117,$B$121:$BD$172,$B$177:$BD$228),,,$C$6),ROWS($B$10:U31),COLUMNS($B$10:U31))</f>
        <v>569</v>
      </c>
      <c r="V31" s="37">
        <f>INDEX(INDEX(($B$66:$BD$117,$B$121:$BD$172,$B$177:$BD$228),,,$C$6),ROWS($B$10:V31),COLUMNS($B$10:V31))</f>
        <v>1726</v>
      </c>
      <c r="W31" s="37">
        <f>INDEX(INDEX(($B$66:$BD$117,$B$121:$BD$172,$B$177:$BD$228),,,$C$6),ROWS($B$10:W31),COLUMNS($B$10:W31))</f>
        <v>715</v>
      </c>
      <c r="X31" s="37">
        <f>INDEX(INDEX(($B$66:$BD$117,$B$121:$BD$172,$B$177:$BD$228),,,$C$6),ROWS($B$10:X31),COLUMNS($B$10:X31))</f>
        <v>606</v>
      </c>
      <c r="Y31" s="37">
        <f>INDEX(INDEX(($B$66:$BD$117,$B$121:$BD$172,$B$177:$BD$228),,,$C$6),ROWS($B$10:Y31),COLUMNS($B$10:Y31))</f>
        <v>332</v>
      </c>
      <c r="Z31" s="37" t="str">
        <f>INDEX(INDEX(($B$66:$BD$117,$B$121:$BD$172,$B$177:$BD$228),,,$C$6),ROWS($B$10:Z31),COLUMNS($B$10:Z31))</f>
        <v>N/A</v>
      </c>
      <c r="AA31" s="37">
        <f>INDEX(INDEX(($B$66:$BD$117,$B$121:$BD$172,$B$177:$BD$228),,,$C$6),ROWS($B$10:AA31),COLUMNS($B$10:AA31))</f>
        <v>3977</v>
      </c>
      <c r="AB31" s="37">
        <f>INDEX(INDEX(($B$66:$BD$117,$B$121:$BD$172,$B$177:$BD$228),,,$C$6),ROWS($B$10:AB31),COLUMNS($B$10:AB31))</f>
        <v>2167</v>
      </c>
      <c r="AC31" s="37">
        <f>INDEX(INDEX(($B$66:$BD$117,$B$121:$BD$172,$B$177:$BD$228),,,$C$6),ROWS($B$10:AC31),COLUMNS($B$10:AC31))</f>
        <v>1422</v>
      </c>
      <c r="AD31" s="37">
        <f>INDEX(INDEX(($B$66:$BD$117,$B$121:$BD$172,$B$177:$BD$228),,,$C$6),ROWS($B$10:AD31),COLUMNS($B$10:AD31))</f>
        <v>581</v>
      </c>
      <c r="AE31" s="37">
        <f>INDEX(INDEX(($B$66:$BD$117,$B$121:$BD$172,$B$177:$BD$228),,,$C$6),ROWS($B$10:AE31),COLUMNS($B$10:AE31))</f>
        <v>256</v>
      </c>
      <c r="AF31" s="37">
        <f>INDEX(INDEX(($B$66:$BD$117,$B$121:$BD$172,$B$177:$BD$228),,,$C$6),ROWS($B$10:AF31),COLUMNS($B$10:AF31))</f>
        <v>0</v>
      </c>
      <c r="AG31" s="37">
        <f>INDEX(INDEX(($B$66:$BD$117,$B$121:$BD$172,$B$177:$BD$228),,,$C$6),ROWS($B$10:AG31),COLUMNS($B$10:AG31))</f>
        <v>132</v>
      </c>
      <c r="AH31" s="37">
        <f>INDEX(INDEX(($B$66:$BD$117,$B$121:$BD$172,$B$177:$BD$228),,,$C$6),ROWS($B$10:AH31),COLUMNS($B$10:AH31))</f>
        <v>330</v>
      </c>
      <c r="AI31" s="37">
        <f>INDEX(INDEX(($B$66:$BD$117,$B$121:$BD$172,$B$177:$BD$228),,,$C$6),ROWS($B$10:AI31),COLUMNS($B$10:AI31))</f>
        <v>1124</v>
      </c>
      <c r="AJ31" s="37">
        <f>INDEX(INDEX(($B$66:$BD$117,$B$121:$BD$172,$B$177:$BD$228),,,$C$6),ROWS($B$10:AJ31),COLUMNS($B$10:AJ31))</f>
        <v>6260</v>
      </c>
      <c r="AK31" s="37">
        <f>INDEX(INDEX(($B$66:$BD$117,$B$121:$BD$172,$B$177:$BD$228),,,$C$6),ROWS($B$10:AK31),COLUMNS($B$10:AK31))</f>
        <v>638</v>
      </c>
      <c r="AL31" s="37">
        <f>INDEX(INDEX(($B$66:$BD$117,$B$121:$BD$172,$B$177:$BD$228),,,$C$6),ROWS($B$10:AL31),COLUMNS($B$10:AL31))</f>
        <v>11736</v>
      </c>
      <c r="AM31" s="37">
        <f>INDEX(INDEX(($B$66:$BD$117,$B$121:$BD$172,$B$177:$BD$228),,,$C$6),ROWS($B$10:AM31),COLUMNS($B$10:AM31))</f>
        <v>7507</v>
      </c>
      <c r="AN31" s="37">
        <f>INDEX(INDEX(($B$66:$BD$117,$B$121:$BD$172,$B$177:$BD$228),,,$C$6),ROWS($B$10:AN31),COLUMNS($B$10:AN31))</f>
        <v>116</v>
      </c>
      <c r="AO31" s="37">
        <f>INDEX(INDEX(($B$66:$BD$117,$B$121:$BD$172,$B$177:$BD$228),,,$C$6),ROWS($B$10:AO31),COLUMNS($B$10:AO31))</f>
        <v>2522</v>
      </c>
      <c r="AP31" s="37">
        <f>INDEX(INDEX(($B$66:$BD$117,$B$121:$BD$172,$B$177:$BD$228),,,$C$6),ROWS($B$10:AP31),COLUMNS($B$10:AP31))</f>
        <v>463</v>
      </c>
      <c r="AQ31" s="37">
        <f>INDEX(INDEX(($B$66:$BD$117,$B$121:$BD$172,$B$177:$BD$228),,,$C$6),ROWS($B$10:AQ31),COLUMNS($B$10:AQ31))</f>
        <v>378</v>
      </c>
      <c r="AR31" s="37">
        <f>INDEX(INDEX(($B$66:$BD$117,$B$121:$BD$172,$B$177:$BD$228),,,$C$6),ROWS($B$10:AR31),COLUMNS($B$10:AR31))</f>
        <v>15485</v>
      </c>
      <c r="AS31" s="37">
        <f>INDEX(INDEX(($B$66:$BD$117,$B$121:$BD$172,$B$177:$BD$228),,,$C$6),ROWS($B$10:AS31),COLUMNS($B$10:AS31))</f>
        <v>82</v>
      </c>
      <c r="AT31" s="37">
        <f>INDEX(INDEX(($B$66:$BD$117,$B$121:$BD$172,$B$177:$BD$228),,,$C$6),ROWS($B$10:AT31),COLUMNS($B$10:AT31))</f>
        <v>2297</v>
      </c>
      <c r="AU31" s="37">
        <f>INDEX(INDEX(($B$66:$BD$117,$B$121:$BD$172,$B$177:$BD$228),,,$C$6),ROWS($B$10:AU31),COLUMNS($B$10:AU31))</f>
        <v>0</v>
      </c>
      <c r="AV31" s="37">
        <f>INDEX(INDEX(($B$66:$BD$117,$B$121:$BD$172,$B$177:$BD$228),,,$C$6),ROWS($B$10:AV31),COLUMNS($B$10:AV31))</f>
        <v>1800</v>
      </c>
      <c r="AW31" s="37">
        <f>INDEX(INDEX(($B$66:$BD$117,$B$121:$BD$172,$B$177:$BD$228),,,$C$6),ROWS($B$10:AW31),COLUMNS($B$10:AW31))</f>
        <v>5612</v>
      </c>
      <c r="AX31" s="37">
        <f>INDEX(INDEX(($B$66:$BD$117,$B$121:$BD$172,$B$177:$BD$228),,,$C$6),ROWS($B$10:AX31),COLUMNS($B$10:AX31))</f>
        <v>1061</v>
      </c>
      <c r="AY31" s="37">
        <f>INDEX(INDEX(($B$66:$BD$117,$B$121:$BD$172,$B$177:$BD$228),,,$C$6),ROWS($B$10:AY31),COLUMNS($B$10:AY31))</f>
        <v>589</v>
      </c>
      <c r="AZ31" s="37">
        <f>INDEX(INDEX(($B$66:$BD$117,$B$121:$BD$172,$B$177:$BD$228),,,$C$6),ROWS($B$10:AZ31),COLUMNS($B$10:AZ31))</f>
        <v>20579</v>
      </c>
      <c r="BA31" s="37">
        <f>INDEX(INDEX(($B$66:$BD$117,$B$121:$BD$172,$B$177:$BD$228),,,$C$6),ROWS($B$10:BA31),COLUMNS($B$10:BA31))</f>
        <v>1431</v>
      </c>
      <c r="BB31" s="37">
        <f>INDEX(INDEX(($B$66:$BD$117,$B$121:$BD$172,$B$177:$BD$228),,,$C$6),ROWS($B$10:BB31),COLUMNS($B$10:BB31))</f>
        <v>1957</v>
      </c>
      <c r="BC31" s="37">
        <f>INDEX(INDEX(($B$66:$BD$117,$B$121:$BD$172,$B$177:$BD$228),,,$C$6),ROWS($B$10:BC31),COLUMNS($B$10:BC31))</f>
        <v>460</v>
      </c>
      <c r="BD31" s="69">
        <f>INDEX(INDEX(($B$66:$BD$117,$B$121:$BD$172,$B$177:$BD$228),,,$C$6),ROWS($B$10:BD31),COLUMNS($B$10:BD31))</f>
        <v>0</v>
      </c>
      <c r="BE31" s="74">
        <f t="shared" si="0"/>
        <v>154983</v>
      </c>
    </row>
    <row r="32" spans="1:57" x14ac:dyDescent="0.25">
      <c r="A32" s="67" t="s">
        <v>29</v>
      </c>
      <c r="B32" s="37">
        <f>INDEX(INDEX(($B$66:$BD$117,$B$121:$BD$172,$B$177:$BD$228),,,$C$6),ROWS($B$10:B32),COLUMNS($B$10:B32))</f>
        <v>6580641</v>
      </c>
      <c r="C32" s="37">
        <f>INDEX(INDEX(($B$66:$BD$117,$B$121:$BD$172,$B$177:$BD$228),,,$C$6),ROWS($B$10:C32),COLUMNS($B$10:C32))</f>
        <v>5752166</v>
      </c>
      <c r="D32" s="37">
        <f>INDEX(INDEX(($B$66:$BD$117,$B$121:$BD$172,$B$177:$BD$228),,,$C$6),ROWS($B$10:D32),COLUMNS($B$10:D32))</f>
        <v>626380</v>
      </c>
      <c r="E32" s="37">
        <f>INDEX(INDEX(($B$66:$BD$117,$B$121:$BD$172,$B$177:$BD$228),,,$C$6),ROWS($B$10:E32),COLUMNS($B$10:E32))</f>
        <v>142577</v>
      </c>
      <c r="F32" s="37">
        <f>INDEX(INDEX(($B$66:$BD$117,$B$121:$BD$172,$B$177:$BD$228),,,$C$6),ROWS($B$10:F32),COLUMNS($B$10:F32))</f>
        <v>636</v>
      </c>
      <c r="G32" s="37">
        <f>INDEX(INDEX(($B$66:$BD$117,$B$121:$BD$172,$B$177:$BD$228),,,$C$6),ROWS($B$10:G32),COLUMNS($B$10:G32))</f>
        <v>890</v>
      </c>
      <c r="H32" s="37">
        <f>INDEX(INDEX(($B$66:$BD$117,$B$121:$BD$172,$B$177:$BD$228),,,$C$6),ROWS($B$10:H32),COLUMNS($B$10:H32))</f>
        <v>1972</v>
      </c>
      <c r="I32" s="37">
        <f>INDEX(INDEX(($B$66:$BD$117,$B$121:$BD$172,$B$177:$BD$228),,,$C$6),ROWS($B$10:I32),COLUMNS($B$10:I32))</f>
        <v>394</v>
      </c>
      <c r="J32" s="37">
        <f>INDEX(INDEX(($B$66:$BD$117,$B$121:$BD$172,$B$177:$BD$228),,,$C$6),ROWS($B$10:J32),COLUMNS($B$10:J32))</f>
        <v>12770</v>
      </c>
      <c r="K32" s="37">
        <f>INDEX(INDEX(($B$66:$BD$117,$B$121:$BD$172,$B$177:$BD$228),,,$C$6),ROWS($B$10:K32),COLUMNS($B$10:K32))</f>
        <v>980</v>
      </c>
      <c r="L32" s="37">
        <f>INDEX(INDEX(($B$66:$BD$117,$B$121:$BD$172,$B$177:$BD$228),,,$C$6),ROWS($B$10:L32),COLUMNS($B$10:L32))</f>
        <v>10525</v>
      </c>
      <c r="M32" s="37">
        <f>INDEX(INDEX(($B$66:$BD$117,$B$121:$BD$172,$B$177:$BD$228),,,$C$6),ROWS($B$10:M32),COLUMNS($B$10:M32))</f>
        <v>506</v>
      </c>
      <c r="N32" s="37">
        <f>INDEX(INDEX(($B$66:$BD$117,$B$121:$BD$172,$B$177:$BD$228),,,$C$6),ROWS($B$10:N32),COLUMNS($B$10:N32))</f>
        <v>379</v>
      </c>
      <c r="O32" s="37">
        <f>INDEX(INDEX(($B$66:$BD$117,$B$121:$BD$172,$B$177:$BD$228),,,$C$6),ROWS($B$10:O32),COLUMNS($B$10:O32))</f>
        <v>12890</v>
      </c>
      <c r="P32" s="37">
        <f>INDEX(INDEX(($B$66:$BD$117,$B$121:$BD$172,$B$177:$BD$228),,,$C$6),ROWS($B$10:P32),COLUMNS($B$10:P32))</f>
        <v>2789</v>
      </c>
      <c r="Q32" s="37">
        <f>INDEX(INDEX(($B$66:$BD$117,$B$121:$BD$172,$B$177:$BD$228),,,$C$6),ROWS($B$10:Q32),COLUMNS($B$10:Q32))</f>
        <v>1108</v>
      </c>
      <c r="R32" s="37">
        <f>INDEX(INDEX(($B$66:$BD$117,$B$121:$BD$172,$B$177:$BD$228),,,$C$6),ROWS($B$10:R32),COLUMNS($B$10:R32))</f>
        <v>188</v>
      </c>
      <c r="S32" s="37">
        <f>INDEX(INDEX(($B$66:$BD$117,$B$121:$BD$172,$B$177:$BD$228),,,$C$6),ROWS($B$10:S32),COLUMNS($B$10:S32))</f>
        <v>2886</v>
      </c>
      <c r="T32" s="37">
        <f>INDEX(INDEX(($B$66:$BD$117,$B$121:$BD$172,$B$177:$BD$228),,,$C$6),ROWS($B$10:T32),COLUMNS($B$10:T32))</f>
        <v>677</v>
      </c>
      <c r="U32" s="37">
        <f>INDEX(INDEX(($B$66:$BD$117,$B$121:$BD$172,$B$177:$BD$228),,,$C$6),ROWS($B$10:U32),COLUMNS($B$10:U32))</f>
        <v>151</v>
      </c>
      <c r="V32" s="37">
        <f>INDEX(INDEX(($B$66:$BD$117,$B$121:$BD$172,$B$177:$BD$228),,,$C$6),ROWS($B$10:V32),COLUMNS($B$10:V32))</f>
        <v>565</v>
      </c>
      <c r="W32" s="37">
        <f>INDEX(INDEX(($B$66:$BD$117,$B$121:$BD$172,$B$177:$BD$228),,,$C$6),ROWS($B$10:W32),COLUMNS($B$10:W32))</f>
        <v>52</v>
      </c>
      <c r="X32" s="37">
        <f>INDEX(INDEX(($B$66:$BD$117,$B$121:$BD$172,$B$177:$BD$228),,,$C$6),ROWS($B$10:X32),COLUMNS($B$10:X32))</f>
        <v>1556</v>
      </c>
      <c r="Y32" s="37">
        <f>INDEX(INDEX(($B$66:$BD$117,$B$121:$BD$172,$B$177:$BD$228),,,$C$6),ROWS($B$10:Y32),COLUMNS($B$10:Y32))</f>
        <v>3907</v>
      </c>
      <c r="Z32" s="37">
        <f>INDEX(INDEX(($B$66:$BD$117,$B$121:$BD$172,$B$177:$BD$228),,,$C$6),ROWS($B$10:Z32),COLUMNS($B$10:Z32))</f>
        <v>2381</v>
      </c>
      <c r="AA32" s="37" t="str">
        <f>INDEX(INDEX(($B$66:$BD$117,$B$121:$BD$172,$B$177:$BD$228),,,$C$6),ROWS($B$10:AA32),COLUMNS($B$10:AA32))</f>
        <v>N/A</v>
      </c>
      <c r="AB32" s="37">
        <f>INDEX(INDEX(($B$66:$BD$117,$B$121:$BD$172,$B$177:$BD$228),,,$C$6),ROWS($B$10:AB32),COLUMNS($B$10:AB32))</f>
        <v>1337</v>
      </c>
      <c r="AC32" s="37">
        <f>INDEX(INDEX(($B$66:$BD$117,$B$121:$BD$172,$B$177:$BD$228),,,$C$6),ROWS($B$10:AC32),COLUMNS($B$10:AC32))</f>
        <v>966</v>
      </c>
      <c r="AD32" s="37">
        <f>INDEX(INDEX(($B$66:$BD$117,$B$121:$BD$172,$B$177:$BD$228),,,$C$6),ROWS($B$10:AD32),COLUMNS($B$10:AD32))</f>
        <v>155</v>
      </c>
      <c r="AE32" s="37">
        <f>INDEX(INDEX(($B$66:$BD$117,$B$121:$BD$172,$B$177:$BD$228),,,$C$6),ROWS($B$10:AE32),COLUMNS($B$10:AE32))</f>
        <v>453</v>
      </c>
      <c r="AF32" s="37">
        <f>INDEX(INDEX(($B$66:$BD$117,$B$121:$BD$172,$B$177:$BD$228),,,$C$6),ROWS($B$10:AF32),COLUMNS($B$10:AF32))</f>
        <v>49</v>
      </c>
      <c r="AG32" s="37">
        <f>INDEX(INDEX(($B$66:$BD$117,$B$121:$BD$172,$B$177:$BD$228),,,$C$6),ROWS($B$10:AG32),COLUMNS($B$10:AG32))</f>
        <v>182</v>
      </c>
      <c r="AH32" s="37">
        <f>INDEX(INDEX(($B$66:$BD$117,$B$121:$BD$172,$B$177:$BD$228),,,$C$6),ROWS($B$10:AH32),COLUMNS($B$10:AH32))</f>
        <v>787</v>
      </c>
      <c r="AI32" s="37">
        <f>INDEX(INDEX(($B$66:$BD$117,$B$121:$BD$172,$B$177:$BD$228),,,$C$6),ROWS($B$10:AI32),COLUMNS($B$10:AI32))</f>
        <v>13331</v>
      </c>
      <c r="AJ32" s="37">
        <f>INDEX(INDEX(($B$66:$BD$117,$B$121:$BD$172,$B$177:$BD$228),,,$C$6),ROWS($B$10:AJ32),COLUMNS($B$10:AJ32))</f>
        <v>8046</v>
      </c>
      <c r="AK32" s="37">
        <f>INDEX(INDEX(($B$66:$BD$117,$B$121:$BD$172,$B$177:$BD$228),,,$C$6),ROWS($B$10:AK32),COLUMNS($B$10:AK32))</f>
        <v>521</v>
      </c>
      <c r="AL32" s="37">
        <f>INDEX(INDEX(($B$66:$BD$117,$B$121:$BD$172,$B$177:$BD$228),,,$C$6),ROWS($B$10:AL32),COLUMNS($B$10:AL32))</f>
        <v>19467</v>
      </c>
      <c r="AM32" s="37">
        <f>INDEX(INDEX(($B$66:$BD$117,$B$121:$BD$172,$B$177:$BD$228),,,$C$6),ROWS($B$10:AM32),COLUMNS($B$10:AM32))</f>
        <v>2514</v>
      </c>
      <c r="AN32" s="37">
        <f>INDEX(INDEX(($B$66:$BD$117,$B$121:$BD$172,$B$177:$BD$228),,,$C$6),ROWS($B$10:AN32),COLUMNS($B$10:AN32))</f>
        <v>81</v>
      </c>
      <c r="AO32" s="37">
        <f>INDEX(INDEX(($B$66:$BD$117,$B$121:$BD$172,$B$177:$BD$228),,,$C$6),ROWS($B$10:AO32),COLUMNS($B$10:AO32))</f>
        <v>1829</v>
      </c>
      <c r="AP32" s="37">
        <f>INDEX(INDEX(($B$66:$BD$117,$B$121:$BD$172,$B$177:$BD$228),,,$C$6),ROWS($B$10:AP32),COLUMNS($B$10:AP32))</f>
        <v>297</v>
      </c>
      <c r="AQ32" s="37">
        <f>INDEX(INDEX(($B$66:$BD$117,$B$121:$BD$172,$B$177:$BD$228),,,$C$6),ROWS($B$10:AQ32),COLUMNS($B$10:AQ32))</f>
        <v>1528</v>
      </c>
      <c r="AR32" s="37">
        <f>INDEX(INDEX(($B$66:$BD$117,$B$121:$BD$172,$B$177:$BD$228),,,$C$6),ROWS($B$10:AR32),COLUMNS($B$10:AR32))</f>
        <v>8236</v>
      </c>
      <c r="AS32" s="37">
        <f>INDEX(INDEX(($B$66:$BD$117,$B$121:$BD$172,$B$177:$BD$228),,,$C$6),ROWS($B$10:AS32),COLUMNS($B$10:AS32))</f>
        <v>6863</v>
      </c>
      <c r="AT32" s="37">
        <f>INDEX(INDEX(($B$66:$BD$117,$B$121:$BD$172,$B$177:$BD$228),,,$C$6),ROWS($B$10:AT32),COLUMNS($B$10:AT32))</f>
        <v>2477</v>
      </c>
      <c r="AU32" s="37">
        <f>INDEX(INDEX(($B$66:$BD$117,$B$121:$BD$172,$B$177:$BD$228),,,$C$6),ROWS($B$10:AU32),COLUMNS($B$10:AU32))</f>
        <v>194</v>
      </c>
      <c r="AV32" s="37">
        <f>INDEX(INDEX(($B$66:$BD$117,$B$121:$BD$172,$B$177:$BD$228),,,$C$6),ROWS($B$10:AV32),COLUMNS($B$10:AV32))</f>
        <v>823</v>
      </c>
      <c r="AW32" s="37">
        <f>INDEX(INDEX(($B$66:$BD$117,$B$121:$BD$172,$B$177:$BD$228),,,$C$6),ROWS($B$10:AW32),COLUMNS($B$10:AW32))</f>
        <v>3694</v>
      </c>
      <c r="AX32" s="37">
        <f>INDEX(INDEX(($B$66:$BD$117,$B$121:$BD$172,$B$177:$BD$228),,,$C$6),ROWS($B$10:AX32),COLUMNS($B$10:AX32))</f>
        <v>1027</v>
      </c>
      <c r="AY32" s="37">
        <f>INDEX(INDEX(($B$66:$BD$117,$B$121:$BD$172,$B$177:$BD$228),,,$C$6),ROWS($B$10:AY32),COLUMNS($B$10:AY32))</f>
        <v>2534</v>
      </c>
      <c r="AZ32" s="37">
        <f>INDEX(INDEX(($B$66:$BD$117,$B$121:$BD$172,$B$177:$BD$228),,,$C$6),ROWS($B$10:AZ32),COLUMNS($B$10:AZ32))</f>
        <v>4098</v>
      </c>
      <c r="BA32" s="37">
        <f>INDEX(INDEX(($B$66:$BD$117,$B$121:$BD$172,$B$177:$BD$228),,,$C$6),ROWS($B$10:BA32),COLUMNS($B$10:BA32))</f>
        <v>1653</v>
      </c>
      <c r="BB32" s="37">
        <f>INDEX(INDEX(($B$66:$BD$117,$B$121:$BD$172,$B$177:$BD$228),,,$C$6),ROWS($B$10:BB32),COLUMNS($B$10:BB32))</f>
        <v>385</v>
      </c>
      <c r="BC32" s="37">
        <f>INDEX(INDEX(($B$66:$BD$117,$B$121:$BD$172,$B$177:$BD$228),,,$C$6),ROWS($B$10:BC32),COLUMNS($B$10:BC32))</f>
        <v>584</v>
      </c>
      <c r="BD32" s="69">
        <f>INDEX(INDEX(($B$66:$BD$117,$B$121:$BD$172,$B$177:$BD$228),,,$C$6),ROWS($B$10:BD32),COLUMNS($B$10:BD32))</f>
        <v>264</v>
      </c>
      <c r="BE32" s="74">
        <f t="shared" si="0"/>
        <v>142577</v>
      </c>
    </row>
    <row r="33" spans="1:57" x14ac:dyDescent="0.25">
      <c r="A33" s="67" t="s">
        <v>30</v>
      </c>
      <c r="B33" s="37">
        <f>INDEX(INDEX(($B$66:$BD$117,$B$121:$BD$172,$B$177:$BD$228),,,$C$6),ROWS($B$10:B33),COLUMNS($B$10:B33))</f>
        <v>9778980</v>
      </c>
      <c r="C33" s="37">
        <f>INDEX(INDEX(($B$66:$BD$117,$B$121:$BD$172,$B$177:$BD$228),,,$C$6),ROWS($B$10:C33),COLUMNS($B$10:C33))</f>
        <v>8330990</v>
      </c>
      <c r="D33" s="37">
        <f>INDEX(INDEX(($B$66:$BD$117,$B$121:$BD$172,$B$177:$BD$228),,,$C$6),ROWS($B$10:D33),COLUMNS($B$10:D33))</f>
        <v>1268105</v>
      </c>
      <c r="E33" s="37">
        <f>INDEX(INDEX(($B$66:$BD$117,$B$121:$BD$172,$B$177:$BD$228),,,$C$6),ROWS($B$10:E33),COLUMNS($B$10:E33))</f>
        <v>133981</v>
      </c>
      <c r="F33" s="37">
        <f>INDEX(INDEX(($B$66:$BD$117,$B$121:$BD$172,$B$177:$BD$228),,,$C$6),ROWS($B$10:F33),COLUMNS($B$10:F33))</f>
        <v>2341</v>
      </c>
      <c r="G33" s="37">
        <f>INDEX(INDEX(($B$66:$BD$117,$B$121:$BD$172,$B$177:$BD$228),,,$C$6),ROWS($B$10:G33),COLUMNS($B$10:G33))</f>
        <v>1152</v>
      </c>
      <c r="H33" s="37">
        <f>INDEX(INDEX(($B$66:$BD$117,$B$121:$BD$172,$B$177:$BD$228),,,$C$6),ROWS($B$10:H33),COLUMNS($B$10:H33))</f>
        <v>7168</v>
      </c>
      <c r="I33" s="37">
        <f>INDEX(INDEX(($B$66:$BD$117,$B$121:$BD$172,$B$177:$BD$228),,,$C$6),ROWS($B$10:I33),COLUMNS($B$10:I33))</f>
        <v>906</v>
      </c>
      <c r="J33" s="37">
        <f>INDEX(INDEX(($B$66:$BD$117,$B$121:$BD$172,$B$177:$BD$228),,,$C$6),ROWS($B$10:J33),COLUMNS($B$10:J33))</f>
        <v>8085</v>
      </c>
      <c r="K33" s="37">
        <f>INDEX(INDEX(($B$66:$BD$117,$B$121:$BD$172,$B$177:$BD$228),,,$C$6),ROWS($B$10:K33),COLUMNS($B$10:K33))</f>
        <v>2363</v>
      </c>
      <c r="L33" s="37">
        <f>INDEX(INDEX(($B$66:$BD$117,$B$121:$BD$172,$B$177:$BD$228),,,$C$6),ROWS($B$10:L33),COLUMNS($B$10:L33))</f>
        <v>798</v>
      </c>
      <c r="M33" s="37">
        <f>INDEX(INDEX(($B$66:$BD$117,$B$121:$BD$172,$B$177:$BD$228),,,$C$6),ROWS($B$10:M33),COLUMNS($B$10:M33))</f>
        <v>114</v>
      </c>
      <c r="N33" s="37">
        <f>INDEX(INDEX(($B$66:$BD$117,$B$121:$BD$172,$B$177:$BD$228),,,$C$6),ROWS($B$10:N33),COLUMNS($B$10:N33))</f>
        <v>274</v>
      </c>
      <c r="O33" s="37">
        <f>INDEX(INDEX(($B$66:$BD$117,$B$121:$BD$172,$B$177:$BD$228),,,$C$6),ROWS($B$10:O33),COLUMNS($B$10:O33))</f>
        <v>13146</v>
      </c>
      <c r="P33" s="37">
        <f>INDEX(INDEX(($B$66:$BD$117,$B$121:$BD$172,$B$177:$BD$228),,,$C$6),ROWS($B$10:P33),COLUMNS($B$10:P33))</f>
        <v>4270</v>
      </c>
      <c r="Q33" s="37">
        <f>INDEX(INDEX(($B$66:$BD$117,$B$121:$BD$172,$B$177:$BD$228),,,$C$6),ROWS($B$10:Q33),COLUMNS($B$10:Q33))</f>
        <v>291</v>
      </c>
      <c r="R33" s="37">
        <f>INDEX(INDEX(($B$66:$BD$117,$B$121:$BD$172,$B$177:$BD$228),,,$C$6),ROWS($B$10:R33),COLUMNS($B$10:R33))</f>
        <v>242</v>
      </c>
      <c r="S33" s="37">
        <f>INDEX(INDEX(($B$66:$BD$117,$B$121:$BD$172,$B$177:$BD$228),,,$C$6),ROWS($B$10:S33),COLUMNS($B$10:S33))</f>
        <v>10047</v>
      </c>
      <c r="T33" s="37">
        <f>INDEX(INDEX(($B$66:$BD$117,$B$121:$BD$172,$B$177:$BD$228),,,$C$6),ROWS($B$10:T33),COLUMNS($B$10:T33))</f>
        <v>10976</v>
      </c>
      <c r="U33" s="37">
        <f>INDEX(INDEX(($B$66:$BD$117,$B$121:$BD$172,$B$177:$BD$228),,,$C$6),ROWS($B$10:U33),COLUMNS($B$10:U33))</f>
        <v>993</v>
      </c>
      <c r="V33" s="37">
        <f>INDEX(INDEX(($B$66:$BD$117,$B$121:$BD$172,$B$177:$BD$228),,,$C$6),ROWS($B$10:V33),COLUMNS($B$10:V33))</f>
        <v>805</v>
      </c>
      <c r="W33" s="37">
        <f>INDEX(INDEX(($B$66:$BD$117,$B$121:$BD$172,$B$177:$BD$228),,,$C$6),ROWS($B$10:W33),COLUMNS($B$10:W33))</f>
        <v>3409</v>
      </c>
      <c r="X33" s="37">
        <f>INDEX(INDEX(($B$66:$BD$117,$B$121:$BD$172,$B$177:$BD$228),,,$C$6),ROWS($B$10:X33),COLUMNS($B$10:X33))</f>
        <v>1284</v>
      </c>
      <c r="Y33" s="37">
        <f>INDEX(INDEX(($B$66:$BD$117,$B$121:$BD$172,$B$177:$BD$228),,,$C$6),ROWS($B$10:Y33),COLUMNS($B$10:Y33))</f>
        <v>261</v>
      </c>
      <c r="Z33" s="37">
        <f>INDEX(INDEX(($B$66:$BD$117,$B$121:$BD$172,$B$177:$BD$228),,,$C$6),ROWS($B$10:Z33),COLUMNS($B$10:Z33))</f>
        <v>2201</v>
      </c>
      <c r="AA33" s="37">
        <f>INDEX(INDEX(($B$66:$BD$117,$B$121:$BD$172,$B$177:$BD$228),,,$C$6),ROWS($B$10:AA33),COLUMNS($B$10:AA33))</f>
        <v>1720</v>
      </c>
      <c r="AB33" s="37" t="str">
        <f>INDEX(INDEX(($B$66:$BD$117,$B$121:$BD$172,$B$177:$BD$228),,,$C$6),ROWS($B$10:AB33),COLUMNS($B$10:AB33))</f>
        <v>N/A</v>
      </c>
      <c r="AC33" s="37">
        <f>INDEX(INDEX(($B$66:$BD$117,$B$121:$BD$172,$B$177:$BD$228),,,$C$6),ROWS($B$10:AC33),COLUMNS($B$10:AC33))</f>
        <v>1127</v>
      </c>
      <c r="AD33" s="37">
        <f>INDEX(INDEX(($B$66:$BD$117,$B$121:$BD$172,$B$177:$BD$228),,,$C$6),ROWS($B$10:AD33),COLUMNS($B$10:AD33))</f>
        <v>922</v>
      </c>
      <c r="AE33" s="37">
        <f>INDEX(INDEX(($B$66:$BD$117,$B$121:$BD$172,$B$177:$BD$228),,,$C$6),ROWS($B$10:AE33),COLUMNS($B$10:AE33))</f>
        <v>2206</v>
      </c>
      <c r="AF33" s="37">
        <f>INDEX(INDEX(($B$66:$BD$117,$B$121:$BD$172,$B$177:$BD$228),,,$C$6),ROWS($B$10:AF33),COLUMNS($B$10:AF33))</f>
        <v>218</v>
      </c>
      <c r="AG33" s="37">
        <f>INDEX(INDEX(($B$66:$BD$117,$B$121:$BD$172,$B$177:$BD$228),,,$C$6),ROWS($B$10:AG33),COLUMNS($B$10:AG33))</f>
        <v>113</v>
      </c>
      <c r="AH33" s="37">
        <f>INDEX(INDEX(($B$66:$BD$117,$B$121:$BD$172,$B$177:$BD$228),,,$C$6),ROWS($B$10:AH33),COLUMNS($B$10:AH33))</f>
        <v>1354</v>
      </c>
      <c r="AI33" s="37">
        <f>INDEX(INDEX(($B$66:$BD$117,$B$121:$BD$172,$B$177:$BD$228),,,$C$6),ROWS($B$10:AI33),COLUMNS($B$10:AI33))</f>
        <v>446</v>
      </c>
      <c r="AJ33" s="37">
        <f>INDEX(INDEX(($B$66:$BD$117,$B$121:$BD$172,$B$177:$BD$228),,,$C$6),ROWS($B$10:AJ33),COLUMNS($B$10:AJ33))</f>
        <v>1617</v>
      </c>
      <c r="AK33" s="37">
        <f>INDEX(INDEX(($B$66:$BD$117,$B$121:$BD$172,$B$177:$BD$228),,,$C$6),ROWS($B$10:AK33),COLUMNS($B$10:AK33))</f>
        <v>1318</v>
      </c>
      <c r="AL33" s="37">
        <f>INDEX(INDEX(($B$66:$BD$117,$B$121:$BD$172,$B$177:$BD$228),,,$C$6),ROWS($B$10:AL33),COLUMNS($B$10:AL33))</f>
        <v>5731</v>
      </c>
      <c r="AM33" s="37">
        <f>INDEX(INDEX(($B$66:$BD$117,$B$121:$BD$172,$B$177:$BD$228),,,$C$6),ROWS($B$10:AM33),COLUMNS($B$10:AM33))</f>
        <v>3912</v>
      </c>
      <c r="AN33" s="37">
        <f>INDEX(INDEX(($B$66:$BD$117,$B$121:$BD$172,$B$177:$BD$228),,,$C$6),ROWS($B$10:AN33),COLUMNS($B$10:AN33))</f>
        <v>265</v>
      </c>
      <c r="AO33" s="37">
        <f>INDEX(INDEX(($B$66:$BD$117,$B$121:$BD$172,$B$177:$BD$228),,,$C$6),ROWS($B$10:AO33),COLUMNS($B$10:AO33))</f>
        <v>11318</v>
      </c>
      <c r="AP33" s="37">
        <f>INDEX(INDEX(($B$66:$BD$117,$B$121:$BD$172,$B$177:$BD$228),,,$C$6),ROWS($B$10:AP33),COLUMNS($B$10:AP33))</f>
        <v>705</v>
      </c>
      <c r="AQ33" s="37">
        <f>INDEX(INDEX(($B$66:$BD$117,$B$121:$BD$172,$B$177:$BD$228),,,$C$6),ROWS($B$10:AQ33),COLUMNS($B$10:AQ33))</f>
        <v>811</v>
      </c>
      <c r="AR33" s="37">
        <f>INDEX(INDEX(($B$66:$BD$117,$B$121:$BD$172,$B$177:$BD$228),,,$C$6),ROWS($B$10:AR33),COLUMNS($B$10:AR33))</f>
        <v>2739</v>
      </c>
      <c r="AS33" s="37">
        <f>INDEX(INDEX(($B$66:$BD$117,$B$121:$BD$172,$B$177:$BD$228),,,$C$6),ROWS($B$10:AS33),COLUMNS($B$10:AS33))</f>
        <v>68</v>
      </c>
      <c r="AT33" s="37">
        <f>INDEX(INDEX(($B$66:$BD$117,$B$121:$BD$172,$B$177:$BD$228),,,$C$6),ROWS($B$10:AT33),COLUMNS($B$10:AT33))</f>
        <v>1822</v>
      </c>
      <c r="AU33" s="37">
        <f>INDEX(INDEX(($B$66:$BD$117,$B$121:$BD$172,$B$177:$BD$228),,,$C$6),ROWS($B$10:AU33),COLUMNS($B$10:AU33))</f>
        <v>66</v>
      </c>
      <c r="AV33" s="37">
        <f>INDEX(INDEX(($B$66:$BD$117,$B$121:$BD$172,$B$177:$BD$228),,,$C$6),ROWS($B$10:AV33),COLUMNS($B$10:AV33))</f>
        <v>3259</v>
      </c>
      <c r="AW33" s="37">
        <f>INDEX(INDEX(($B$66:$BD$117,$B$121:$BD$172,$B$177:$BD$228),,,$C$6),ROWS($B$10:AW33),COLUMNS($B$10:AW33))</f>
        <v>8638</v>
      </c>
      <c r="AX33" s="37">
        <f>INDEX(INDEX(($B$66:$BD$117,$B$121:$BD$172,$B$177:$BD$228),,,$C$6),ROWS($B$10:AX33),COLUMNS($B$10:AX33))</f>
        <v>819</v>
      </c>
      <c r="AY33" s="37">
        <f>INDEX(INDEX(($B$66:$BD$117,$B$121:$BD$172,$B$177:$BD$228),,,$C$6),ROWS($B$10:AY33),COLUMNS($B$10:AY33))</f>
        <v>60</v>
      </c>
      <c r="AZ33" s="37">
        <f>INDEX(INDEX(($B$66:$BD$117,$B$121:$BD$172,$B$177:$BD$228),,,$C$6),ROWS($B$10:AZ33),COLUMNS($B$10:AZ33))</f>
        <v>3057</v>
      </c>
      <c r="BA33" s="37">
        <f>INDEX(INDEX(($B$66:$BD$117,$B$121:$BD$172,$B$177:$BD$228),,,$C$6),ROWS($B$10:BA33),COLUMNS($B$10:BA33))</f>
        <v>2146</v>
      </c>
      <c r="BB33" s="37">
        <f>INDEX(INDEX(($B$66:$BD$117,$B$121:$BD$172,$B$177:$BD$228),,,$C$6),ROWS($B$10:BB33),COLUMNS($B$10:BB33))</f>
        <v>353</v>
      </c>
      <c r="BC33" s="37">
        <f>INDEX(INDEX(($B$66:$BD$117,$B$121:$BD$172,$B$177:$BD$228),,,$C$6),ROWS($B$10:BC33),COLUMNS($B$10:BC33))</f>
        <v>4768</v>
      </c>
      <c r="BD33" s="69">
        <f>INDEX(INDEX(($B$66:$BD$117,$B$121:$BD$172,$B$177:$BD$228),,,$C$6),ROWS($B$10:BD33),COLUMNS($B$10:BD33))</f>
        <v>1277</v>
      </c>
      <c r="BE33" s="74">
        <f t="shared" si="0"/>
        <v>133981</v>
      </c>
    </row>
    <row r="34" spans="1:57" x14ac:dyDescent="0.25">
      <c r="A34" s="67" t="s">
        <v>31</v>
      </c>
      <c r="B34" s="37">
        <f>INDEX(INDEX(($B$66:$BD$117,$B$121:$BD$172,$B$177:$BD$228),,,$C$6),ROWS($B$10:B34),COLUMNS($B$10:B34))</f>
        <v>5315228</v>
      </c>
      <c r="C34" s="37">
        <f>INDEX(INDEX(($B$66:$BD$117,$B$121:$BD$172,$B$177:$BD$228),,,$C$6),ROWS($B$10:C34),COLUMNS($B$10:C34))</f>
        <v>4536303</v>
      </c>
      <c r="D34" s="37">
        <f>INDEX(INDEX(($B$66:$BD$117,$B$121:$BD$172,$B$177:$BD$228),,,$C$6),ROWS($B$10:D34),COLUMNS($B$10:D34))</f>
        <v>653012</v>
      </c>
      <c r="E34" s="37">
        <f>INDEX(INDEX(($B$66:$BD$117,$B$121:$BD$172,$B$177:$BD$228),,,$C$6),ROWS($B$10:E34),COLUMNS($B$10:E34))</f>
        <v>101042</v>
      </c>
      <c r="F34" s="37">
        <f>INDEX(INDEX(($B$66:$BD$117,$B$121:$BD$172,$B$177:$BD$228),,,$C$6),ROWS($B$10:F34),COLUMNS($B$10:F34))</f>
        <v>1299</v>
      </c>
      <c r="G34" s="37">
        <f>INDEX(INDEX(($B$66:$BD$117,$B$121:$BD$172,$B$177:$BD$228),,,$C$6),ROWS($B$10:G34),COLUMNS($B$10:G34))</f>
        <v>523</v>
      </c>
      <c r="H34" s="37">
        <f>INDEX(INDEX(($B$66:$BD$117,$B$121:$BD$172,$B$177:$BD$228),,,$C$6),ROWS($B$10:H34),COLUMNS($B$10:H34))</f>
        <v>3065</v>
      </c>
      <c r="I34" s="37">
        <f>INDEX(INDEX(($B$66:$BD$117,$B$121:$BD$172,$B$177:$BD$228),,,$C$6),ROWS($B$10:I34),COLUMNS($B$10:I34))</f>
        <v>375</v>
      </c>
      <c r="J34" s="37">
        <f>INDEX(INDEX(($B$66:$BD$117,$B$121:$BD$172,$B$177:$BD$228),,,$C$6),ROWS($B$10:J34),COLUMNS($B$10:J34))</f>
        <v>8086</v>
      </c>
      <c r="K34" s="37">
        <f>INDEX(INDEX(($B$66:$BD$117,$B$121:$BD$172,$B$177:$BD$228),,,$C$6),ROWS($B$10:K34),COLUMNS($B$10:K34))</f>
        <v>3565</v>
      </c>
      <c r="L34" s="37">
        <f>INDEX(INDEX(($B$66:$BD$117,$B$121:$BD$172,$B$177:$BD$228),,,$C$6),ROWS($B$10:L34),COLUMNS($B$10:L34))</f>
        <v>696</v>
      </c>
      <c r="M34" s="37">
        <f>INDEX(INDEX(($B$66:$BD$117,$B$121:$BD$172,$B$177:$BD$228),,,$C$6),ROWS($B$10:M34),COLUMNS($B$10:M34))</f>
        <v>0</v>
      </c>
      <c r="N34" s="37">
        <f>INDEX(INDEX(($B$66:$BD$117,$B$121:$BD$172,$B$177:$BD$228),,,$C$6),ROWS($B$10:N34),COLUMNS($B$10:N34))</f>
        <v>310</v>
      </c>
      <c r="O34" s="37">
        <f>INDEX(INDEX(($B$66:$BD$117,$B$121:$BD$172,$B$177:$BD$228),,,$C$6),ROWS($B$10:O34),COLUMNS($B$10:O34))</f>
        <v>2372</v>
      </c>
      <c r="P34" s="37">
        <f>INDEX(INDEX(($B$66:$BD$117,$B$121:$BD$172,$B$177:$BD$228),,,$C$6),ROWS($B$10:P34),COLUMNS($B$10:P34))</f>
        <v>2235</v>
      </c>
      <c r="Q34" s="37">
        <f>INDEX(INDEX(($B$66:$BD$117,$B$121:$BD$172,$B$177:$BD$228),,,$C$6),ROWS($B$10:Q34),COLUMNS($B$10:Q34))</f>
        <v>1277</v>
      </c>
      <c r="R34" s="37">
        <f>INDEX(INDEX(($B$66:$BD$117,$B$121:$BD$172,$B$177:$BD$228),,,$C$6),ROWS($B$10:R34),COLUMNS($B$10:R34))</f>
        <v>575</v>
      </c>
      <c r="S34" s="37">
        <f>INDEX(INDEX(($B$66:$BD$117,$B$121:$BD$172,$B$177:$BD$228),,,$C$6),ROWS($B$10:S34),COLUMNS($B$10:S34))</f>
        <v>5896</v>
      </c>
      <c r="T34" s="37">
        <f>INDEX(INDEX(($B$66:$BD$117,$B$121:$BD$172,$B$177:$BD$228),,,$C$6),ROWS($B$10:T34),COLUMNS($B$10:T34))</f>
        <v>2026</v>
      </c>
      <c r="U34" s="37">
        <f>INDEX(INDEX(($B$66:$BD$117,$B$121:$BD$172,$B$177:$BD$228),,,$C$6),ROWS($B$10:U34),COLUMNS($B$10:U34))</f>
        <v>7220</v>
      </c>
      <c r="V34" s="37">
        <f>INDEX(INDEX(($B$66:$BD$117,$B$121:$BD$172,$B$177:$BD$228),,,$C$6),ROWS($B$10:V34),COLUMNS($B$10:V34))</f>
        <v>924</v>
      </c>
      <c r="W34" s="37">
        <f>INDEX(INDEX(($B$66:$BD$117,$B$121:$BD$172,$B$177:$BD$228),,,$C$6),ROWS($B$10:W34),COLUMNS($B$10:W34))</f>
        <v>57</v>
      </c>
      <c r="X34" s="37">
        <f>INDEX(INDEX(($B$66:$BD$117,$B$121:$BD$172,$B$177:$BD$228),,,$C$6),ROWS($B$10:X34),COLUMNS($B$10:X34))</f>
        <v>791</v>
      </c>
      <c r="Y34" s="37">
        <f>INDEX(INDEX(($B$66:$BD$117,$B$121:$BD$172,$B$177:$BD$228),,,$C$6),ROWS($B$10:Y34),COLUMNS($B$10:Y34))</f>
        <v>187</v>
      </c>
      <c r="Z34" s="37">
        <f>INDEX(INDEX(($B$66:$BD$117,$B$121:$BD$172,$B$177:$BD$228),,,$C$6),ROWS($B$10:Z34),COLUMNS($B$10:Z34))</f>
        <v>1841</v>
      </c>
      <c r="AA34" s="37">
        <f>INDEX(INDEX(($B$66:$BD$117,$B$121:$BD$172,$B$177:$BD$228),,,$C$6),ROWS($B$10:AA34),COLUMNS($B$10:AA34))</f>
        <v>814</v>
      </c>
      <c r="AB34" s="37">
        <f>INDEX(INDEX(($B$66:$BD$117,$B$121:$BD$172,$B$177:$BD$228),,,$C$6),ROWS($B$10:AB34),COLUMNS($B$10:AB34))</f>
        <v>2212</v>
      </c>
      <c r="AC34" s="37" t="str">
        <f>INDEX(INDEX(($B$66:$BD$117,$B$121:$BD$172,$B$177:$BD$228),,,$C$6),ROWS($B$10:AC34),COLUMNS($B$10:AC34))</f>
        <v>N/A</v>
      </c>
      <c r="AD34" s="37">
        <f>INDEX(INDEX(($B$66:$BD$117,$B$121:$BD$172,$B$177:$BD$228),,,$C$6),ROWS($B$10:AD34),COLUMNS($B$10:AD34))</f>
        <v>202</v>
      </c>
      <c r="AE34" s="37">
        <f>INDEX(INDEX(($B$66:$BD$117,$B$121:$BD$172,$B$177:$BD$228),,,$C$6),ROWS($B$10:AE34),COLUMNS($B$10:AE34))</f>
        <v>1709</v>
      </c>
      <c r="AF34" s="37">
        <f>INDEX(INDEX(($B$66:$BD$117,$B$121:$BD$172,$B$177:$BD$228),,,$C$6),ROWS($B$10:AF34),COLUMNS($B$10:AF34))</f>
        <v>1257</v>
      </c>
      <c r="AG34" s="37">
        <f>INDEX(INDEX(($B$66:$BD$117,$B$121:$BD$172,$B$177:$BD$228),,,$C$6),ROWS($B$10:AG34),COLUMNS($B$10:AG34))</f>
        <v>992</v>
      </c>
      <c r="AH34" s="37">
        <f>INDEX(INDEX(($B$66:$BD$117,$B$121:$BD$172,$B$177:$BD$228),,,$C$6),ROWS($B$10:AH34),COLUMNS($B$10:AH34))</f>
        <v>932</v>
      </c>
      <c r="AI34" s="37">
        <f>INDEX(INDEX(($B$66:$BD$117,$B$121:$BD$172,$B$177:$BD$228),,,$C$6),ROWS($B$10:AI34),COLUMNS($B$10:AI34))</f>
        <v>0</v>
      </c>
      <c r="AJ34" s="37">
        <f>INDEX(INDEX(($B$66:$BD$117,$B$121:$BD$172,$B$177:$BD$228),,,$C$6),ROWS($B$10:AJ34),COLUMNS($B$10:AJ34))</f>
        <v>1038</v>
      </c>
      <c r="AK34" s="37">
        <f>INDEX(INDEX(($B$66:$BD$117,$B$121:$BD$172,$B$177:$BD$228),,,$C$6),ROWS($B$10:AK34),COLUMNS($B$10:AK34))</f>
        <v>322</v>
      </c>
      <c r="AL34" s="37">
        <f>INDEX(INDEX(($B$66:$BD$117,$B$121:$BD$172,$B$177:$BD$228),,,$C$6),ROWS($B$10:AL34),COLUMNS($B$10:AL34))</f>
        <v>1849</v>
      </c>
      <c r="AM34" s="37">
        <f>INDEX(INDEX(($B$66:$BD$117,$B$121:$BD$172,$B$177:$BD$228),,,$C$6),ROWS($B$10:AM34),COLUMNS($B$10:AM34))</f>
        <v>1745</v>
      </c>
      <c r="AN34" s="37">
        <f>INDEX(INDEX(($B$66:$BD$117,$B$121:$BD$172,$B$177:$BD$228),,,$C$6),ROWS($B$10:AN34),COLUMNS($B$10:AN34))</f>
        <v>6672</v>
      </c>
      <c r="AO34" s="37">
        <f>INDEX(INDEX(($B$66:$BD$117,$B$121:$BD$172,$B$177:$BD$228),,,$C$6),ROWS($B$10:AO34),COLUMNS($B$10:AO34))</f>
        <v>2635</v>
      </c>
      <c r="AP34" s="37">
        <f>INDEX(INDEX(($B$66:$BD$117,$B$121:$BD$172,$B$177:$BD$228),,,$C$6),ROWS($B$10:AP34),COLUMNS($B$10:AP34))</f>
        <v>1212</v>
      </c>
      <c r="AQ34" s="37">
        <f>INDEX(INDEX(($B$66:$BD$117,$B$121:$BD$172,$B$177:$BD$228),,,$C$6),ROWS($B$10:AQ34),COLUMNS($B$10:AQ34))</f>
        <v>781</v>
      </c>
      <c r="AR34" s="37">
        <f>INDEX(INDEX(($B$66:$BD$117,$B$121:$BD$172,$B$177:$BD$228),,,$C$6),ROWS($B$10:AR34),COLUMNS($B$10:AR34))</f>
        <v>1106</v>
      </c>
      <c r="AS34" s="37">
        <f>INDEX(INDEX(($B$66:$BD$117,$B$121:$BD$172,$B$177:$BD$228),,,$C$6),ROWS($B$10:AS34),COLUMNS($B$10:AS34))</f>
        <v>299</v>
      </c>
      <c r="AT34" s="37">
        <f>INDEX(INDEX(($B$66:$BD$117,$B$121:$BD$172,$B$177:$BD$228),,,$C$6),ROWS($B$10:AT34),COLUMNS($B$10:AT34))</f>
        <v>1705</v>
      </c>
      <c r="AU34" s="37">
        <f>INDEX(INDEX(($B$66:$BD$117,$B$121:$BD$172,$B$177:$BD$228),,,$C$6),ROWS($B$10:AU34),COLUMNS($B$10:AU34))</f>
        <v>3442</v>
      </c>
      <c r="AV34" s="37">
        <f>INDEX(INDEX(($B$66:$BD$117,$B$121:$BD$172,$B$177:$BD$228),,,$C$6),ROWS($B$10:AV34),COLUMNS($B$10:AV34))</f>
        <v>1738</v>
      </c>
      <c r="AW34" s="37">
        <f>INDEX(INDEX(($B$66:$BD$117,$B$121:$BD$172,$B$177:$BD$228),,,$C$6),ROWS($B$10:AW34),COLUMNS($B$10:AW34))</f>
        <v>4001</v>
      </c>
      <c r="AX34" s="37">
        <f>INDEX(INDEX(($B$66:$BD$117,$B$121:$BD$172,$B$177:$BD$228),,,$C$6),ROWS($B$10:AX34),COLUMNS($B$10:AX34))</f>
        <v>429</v>
      </c>
      <c r="AY34" s="37">
        <f>INDEX(INDEX(($B$66:$BD$117,$B$121:$BD$172,$B$177:$BD$228),,,$C$6),ROWS($B$10:AY34),COLUMNS($B$10:AY34))</f>
        <v>77</v>
      </c>
      <c r="AZ34" s="37">
        <f>INDEX(INDEX(($B$66:$BD$117,$B$121:$BD$172,$B$177:$BD$228),,,$C$6),ROWS($B$10:AZ34),COLUMNS($B$10:AZ34))</f>
        <v>1037</v>
      </c>
      <c r="BA34" s="37">
        <f>INDEX(INDEX(($B$66:$BD$117,$B$121:$BD$172,$B$177:$BD$228),,,$C$6),ROWS($B$10:BA34),COLUMNS($B$10:BA34))</f>
        <v>1685</v>
      </c>
      <c r="BB34" s="37">
        <f>INDEX(INDEX(($B$66:$BD$117,$B$121:$BD$172,$B$177:$BD$228),,,$C$6),ROWS($B$10:BB34),COLUMNS($B$10:BB34))</f>
        <v>0</v>
      </c>
      <c r="BC34" s="37">
        <f>INDEX(INDEX(($B$66:$BD$117,$B$121:$BD$172,$B$177:$BD$228),,,$C$6),ROWS($B$10:BC34),COLUMNS($B$10:BC34))</f>
        <v>17618</v>
      </c>
      <c r="BD34" s="69">
        <f>INDEX(INDEX(($B$66:$BD$117,$B$121:$BD$172,$B$177:$BD$228),,,$C$6),ROWS($B$10:BD34),COLUMNS($B$10:BD34))</f>
        <v>213</v>
      </c>
      <c r="BE34" s="74">
        <f t="shared" si="0"/>
        <v>101042</v>
      </c>
    </row>
    <row r="35" spans="1:57" x14ac:dyDescent="0.25">
      <c r="A35" s="67" t="s">
        <v>32</v>
      </c>
      <c r="B35" s="37">
        <f>INDEX(INDEX(($B$66:$BD$117,$B$121:$BD$172,$B$177:$BD$228),,,$C$6),ROWS($B$10:B35),COLUMNS($B$10:B35))</f>
        <v>2947696</v>
      </c>
      <c r="C35" s="37">
        <f>INDEX(INDEX(($B$66:$BD$117,$B$121:$BD$172,$B$177:$BD$228),,,$C$6),ROWS($B$10:C35),COLUMNS($B$10:C35))</f>
        <v>2529377</v>
      </c>
      <c r="D35" s="37">
        <f>INDEX(INDEX(($B$66:$BD$117,$B$121:$BD$172,$B$177:$BD$228),,,$C$6),ROWS($B$10:D35),COLUMNS($B$10:D35))</f>
        <v>339807</v>
      </c>
      <c r="E35" s="37">
        <f>INDEX(INDEX(($B$66:$BD$117,$B$121:$BD$172,$B$177:$BD$228),,,$C$6),ROWS($B$10:E35),COLUMNS($B$10:E35))</f>
        <v>73500</v>
      </c>
      <c r="F35" s="37">
        <f>INDEX(INDEX(($B$66:$BD$117,$B$121:$BD$172,$B$177:$BD$228),,,$C$6),ROWS($B$10:F35),COLUMNS($B$10:F35))</f>
        <v>5141</v>
      </c>
      <c r="G35" s="37">
        <f>INDEX(INDEX(($B$66:$BD$117,$B$121:$BD$172,$B$177:$BD$228),,,$C$6),ROWS($B$10:G35),COLUMNS($B$10:G35))</f>
        <v>0</v>
      </c>
      <c r="H35" s="37">
        <f>INDEX(INDEX(($B$66:$BD$117,$B$121:$BD$172,$B$177:$BD$228),,,$C$6),ROWS($B$10:H35),COLUMNS($B$10:H35))</f>
        <v>710</v>
      </c>
      <c r="I35" s="37">
        <f>INDEX(INDEX(($B$66:$BD$117,$B$121:$BD$172,$B$177:$BD$228),,,$C$6),ROWS($B$10:I35),COLUMNS($B$10:I35))</f>
        <v>2680</v>
      </c>
      <c r="J35" s="37">
        <f>INDEX(INDEX(($B$66:$BD$117,$B$121:$BD$172,$B$177:$BD$228),,,$C$6),ROWS($B$10:J35),COLUMNS($B$10:J35))</f>
        <v>4371</v>
      </c>
      <c r="K35" s="37">
        <f>INDEX(INDEX(($B$66:$BD$117,$B$121:$BD$172,$B$177:$BD$228),,,$C$6),ROWS($B$10:K35),COLUMNS($B$10:K35))</f>
        <v>799</v>
      </c>
      <c r="L35" s="37">
        <f>INDEX(INDEX(($B$66:$BD$117,$B$121:$BD$172,$B$177:$BD$228),,,$C$6),ROWS($B$10:L35),COLUMNS($B$10:L35))</f>
        <v>106</v>
      </c>
      <c r="M35" s="37">
        <f>INDEX(INDEX(($B$66:$BD$117,$B$121:$BD$172,$B$177:$BD$228),,,$C$6),ROWS($B$10:M35),COLUMNS($B$10:M35))</f>
        <v>0</v>
      </c>
      <c r="N35" s="37">
        <f>INDEX(INDEX(($B$66:$BD$117,$B$121:$BD$172,$B$177:$BD$228),,,$C$6),ROWS($B$10:N35),COLUMNS($B$10:N35))</f>
        <v>97</v>
      </c>
      <c r="O35" s="37">
        <f>INDEX(INDEX(($B$66:$BD$117,$B$121:$BD$172,$B$177:$BD$228),,,$C$6),ROWS($B$10:O35),COLUMNS($B$10:O35))</f>
        <v>4676</v>
      </c>
      <c r="P35" s="37">
        <f>INDEX(INDEX(($B$66:$BD$117,$B$121:$BD$172,$B$177:$BD$228),,,$C$6),ROWS($B$10:P35),COLUMNS($B$10:P35))</f>
        <v>2669</v>
      </c>
      <c r="Q35" s="37">
        <f>INDEX(INDEX(($B$66:$BD$117,$B$121:$BD$172,$B$177:$BD$228),,,$C$6),ROWS($B$10:Q35),COLUMNS($B$10:Q35))</f>
        <v>184</v>
      </c>
      <c r="R35" s="37">
        <f>INDEX(INDEX(($B$66:$BD$117,$B$121:$BD$172,$B$177:$BD$228),,,$C$6),ROWS($B$10:R35),COLUMNS($B$10:R35))</f>
        <v>586</v>
      </c>
      <c r="S35" s="37">
        <f>INDEX(INDEX(($B$66:$BD$117,$B$121:$BD$172,$B$177:$BD$228),,,$C$6),ROWS($B$10:S35),COLUMNS($B$10:S35))</f>
        <v>2703</v>
      </c>
      <c r="T35" s="37">
        <f>INDEX(INDEX(($B$66:$BD$117,$B$121:$BD$172,$B$177:$BD$228),,,$C$6),ROWS($B$10:T35),COLUMNS($B$10:T35))</f>
        <v>1200</v>
      </c>
      <c r="U35" s="37">
        <f>INDEX(INDEX(($B$66:$BD$117,$B$121:$BD$172,$B$177:$BD$228),,,$C$6),ROWS($B$10:U35),COLUMNS($B$10:U35))</f>
        <v>160</v>
      </c>
      <c r="V35" s="37">
        <f>INDEX(INDEX(($B$66:$BD$117,$B$121:$BD$172,$B$177:$BD$228),,,$C$6),ROWS($B$10:V35),COLUMNS($B$10:V35))</f>
        <v>400</v>
      </c>
      <c r="W35" s="37">
        <f>INDEX(INDEX(($B$66:$BD$117,$B$121:$BD$172,$B$177:$BD$228),,,$C$6),ROWS($B$10:W35),COLUMNS($B$10:W35))</f>
        <v>446</v>
      </c>
      <c r="X35" s="37">
        <f>INDEX(INDEX(($B$66:$BD$117,$B$121:$BD$172,$B$177:$BD$228),,,$C$6),ROWS($B$10:X35),COLUMNS($B$10:X35))</f>
        <v>8588</v>
      </c>
      <c r="Y35" s="37">
        <f>INDEX(INDEX(($B$66:$BD$117,$B$121:$BD$172,$B$177:$BD$228),,,$C$6),ROWS($B$10:Y35),COLUMNS($B$10:Y35))</f>
        <v>163</v>
      </c>
      <c r="Z35" s="37">
        <f>INDEX(INDEX(($B$66:$BD$117,$B$121:$BD$172,$B$177:$BD$228),,,$C$6),ROWS($B$10:Z35),COLUMNS($B$10:Z35))</f>
        <v>379</v>
      </c>
      <c r="AA35" s="37">
        <f>INDEX(INDEX(($B$66:$BD$117,$B$121:$BD$172,$B$177:$BD$228),,,$C$6),ROWS($B$10:AA35),COLUMNS($B$10:AA35))</f>
        <v>67</v>
      </c>
      <c r="AB35" s="37">
        <f>INDEX(INDEX(($B$66:$BD$117,$B$121:$BD$172,$B$177:$BD$228),,,$C$6),ROWS($B$10:AB35),COLUMNS($B$10:AB35))</f>
        <v>1768</v>
      </c>
      <c r="AC35" s="37">
        <f>INDEX(INDEX(($B$66:$BD$117,$B$121:$BD$172,$B$177:$BD$228),,,$C$6),ROWS($B$10:AC35),COLUMNS($B$10:AC35))</f>
        <v>568</v>
      </c>
      <c r="AD35" s="37" t="str">
        <f>INDEX(INDEX(($B$66:$BD$117,$B$121:$BD$172,$B$177:$BD$228),,,$C$6),ROWS($B$10:AD35),COLUMNS($B$10:AD35))</f>
        <v>N/A</v>
      </c>
      <c r="AE35" s="37">
        <f>INDEX(INDEX(($B$66:$BD$117,$B$121:$BD$172,$B$177:$BD$228),,,$C$6),ROWS($B$10:AE35),COLUMNS($B$10:AE35))</f>
        <v>2634</v>
      </c>
      <c r="AF35" s="37">
        <f>INDEX(INDEX(($B$66:$BD$117,$B$121:$BD$172,$B$177:$BD$228),,,$C$6),ROWS($B$10:AF35),COLUMNS($B$10:AF35))</f>
        <v>166</v>
      </c>
      <c r="AG35" s="37">
        <f>INDEX(INDEX(($B$66:$BD$117,$B$121:$BD$172,$B$177:$BD$228),,,$C$6),ROWS($B$10:AG35),COLUMNS($B$10:AG35))</f>
        <v>138</v>
      </c>
      <c r="AH35" s="37">
        <f>INDEX(INDEX(($B$66:$BD$117,$B$121:$BD$172,$B$177:$BD$228),,,$C$6),ROWS($B$10:AH35),COLUMNS($B$10:AH35))</f>
        <v>526</v>
      </c>
      <c r="AI35" s="37">
        <f>INDEX(INDEX(($B$66:$BD$117,$B$121:$BD$172,$B$177:$BD$228),,,$C$6),ROWS($B$10:AI35),COLUMNS($B$10:AI35))</f>
        <v>60</v>
      </c>
      <c r="AJ35" s="37">
        <f>INDEX(INDEX(($B$66:$BD$117,$B$121:$BD$172,$B$177:$BD$228),,,$C$6),ROWS($B$10:AJ35),COLUMNS($B$10:AJ35))</f>
        <v>2127</v>
      </c>
      <c r="AK35" s="37">
        <f>INDEX(INDEX(($B$66:$BD$117,$B$121:$BD$172,$B$177:$BD$228),,,$C$6),ROWS($B$10:AK35),COLUMNS($B$10:AK35))</f>
        <v>86</v>
      </c>
      <c r="AL35" s="37">
        <f>INDEX(INDEX(($B$66:$BD$117,$B$121:$BD$172,$B$177:$BD$228),,,$C$6),ROWS($B$10:AL35),COLUMNS($B$10:AL35))</f>
        <v>1492</v>
      </c>
      <c r="AM35" s="37">
        <f>INDEX(INDEX(($B$66:$BD$117,$B$121:$BD$172,$B$177:$BD$228),,,$C$6),ROWS($B$10:AM35),COLUMNS($B$10:AM35))</f>
        <v>1709</v>
      </c>
      <c r="AN35" s="37">
        <f>INDEX(INDEX(($B$66:$BD$117,$B$121:$BD$172,$B$177:$BD$228),,,$C$6),ROWS($B$10:AN35),COLUMNS($B$10:AN35))</f>
        <v>98</v>
      </c>
      <c r="AO35" s="37">
        <f>INDEX(INDEX(($B$66:$BD$117,$B$121:$BD$172,$B$177:$BD$228),,,$C$6),ROWS($B$10:AO35),COLUMNS($B$10:AO35))</f>
        <v>896</v>
      </c>
      <c r="AP35" s="37">
        <f>INDEX(INDEX(($B$66:$BD$117,$B$121:$BD$172,$B$177:$BD$228),,,$C$6),ROWS($B$10:AP35),COLUMNS($B$10:AP35))</f>
        <v>562</v>
      </c>
      <c r="AQ35" s="37">
        <f>INDEX(INDEX(($B$66:$BD$117,$B$121:$BD$172,$B$177:$BD$228),,,$C$6),ROWS($B$10:AQ35),COLUMNS($B$10:AQ35))</f>
        <v>465</v>
      </c>
      <c r="AR35" s="37">
        <f>INDEX(INDEX(($B$66:$BD$117,$B$121:$BD$172,$B$177:$BD$228),,,$C$6),ROWS($B$10:AR35),COLUMNS($B$10:AR35))</f>
        <v>613</v>
      </c>
      <c r="AS35" s="37">
        <f>INDEX(INDEX(($B$66:$BD$117,$B$121:$BD$172,$B$177:$BD$228),,,$C$6),ROWS($B$10:AS35),COLUMNS($B$10:AS35))</f>
        <v>185</v>
      </c>
      <c r="AT35" s="37">
        <f>INDEX(INDEX(($B$66:$BD$117,$B$121:$BD$172,$B$177:$BD$228),,,$C$6),ROWS($B$10:AT35),COLUMNS($B$10:AT35))</f>
        <v>596</v>
      </c>
      <c r="AU35" s="37">
        <f>INDEX(INDEX(($B$66:$BD$117,$B$121:$BD$172,$B$177:$BD$228),,,$C$6),ROWS($B$10:AU35),COLUMNS($B$10:AU35))</f>
        <v>79</v>
      </c>
      <c r="AV35" s="37">
        <f>INDEX(INDEX(($B$66:$BD$117,$B$121:$BD$172,$B$177:$BD$228),,,$C$6),ROWS($B$10:AV35),COLUMNS($B$10:AV35))</f>
        <v>11643</v>
      </c>
      <c r="AW35" s="37">
        <f>INDEX(INDEX(($B$66:$BD$117,$B$121:$BD$172,$B$177:$BD$228),,,$C$6),ROWS($B$10:AW35),COLUMNS($B$10:AW35))</f>
        <v>7230</v>
      </c>
      <c r="AX35" s="37">
        <f>INDEX(INDEX(($B$66:$BD$117,$B$121:$BD$172,$B$177:$BD$228),,,$C$6),ROWS($B$10:AX35),COLUMNS($B$10:AX35))</f>
        <v>454</v>
      </c>
      <c r="AY35" s="37">
        <f>INDEX(INDEX(($B$66:$BD$117,$B$121:$BD$172,$B$177:$BD$228),,,$C$6),ROWS($B$10:AY35),COLUMNS($B$10:AY35))</f>
        <v>0</v>
      </c>
      <c r="AZ35" s="37">
        <f>INDEX(INDEX(($B$66:$BD$117,$B$121:$BD$172,$B$177:$BD$228),,,$C$6),ROWS($B$10:AZ35),COLUMNS($B$10:AZ35))</f>
        <v>1929</v>
      </c>
      <c r="BA35" s="37">
        <f>INDEX(INDEX(($B$66:$BD$117,$B$121:$BD$172,$B$177:$BD$228),,,$C$6),ROWS($B$10:BA35),COLUMNS($B$10:BA35))</f>
        <v>433</v>
      </c>
      <c r="BB35" s="37">
        <f>INDEX(INDEX(($B$66:$BD$117,$B$121:$BD$172,$B$177:$BD$228),,,$C$6),ROWS($B$10:BB35),COLUMNS($B$10:BB35))</f>
        <v>0</v>
      </c>
      <c r="BC35" s="37">
        <f>INDEX(INDEX(($B$66:$BD$117,$B$121:$BD$172,$B$177:$BD$228),,,$C$6),ROWS($B$10:BC35),COLUMNS($B$10:BC35))</f>
        <v>611</v>
      </c>
      <c r="BD35" s="69">
        <f>INDEX(INDEX(($B$66:$BD$117,$B$121:$BD$172,$B$177:$BD$228),,,$C$6),ROWS($B$10:BD35),COLUMNS($B$10:BD35))</f>
        <v>307</v>
      </c>
      <c r="BE35" s="74">
        <f t="shared" si="0"/>
        <v>73500</v>
      </c>
    </row>
    <row r="36" spans="1:57" x14ac:dyDescent="0.25">
      <c r="A36" s="67" t="s">
        <v>33</v>
      </c>
      <c r="B36" s="37">
        <f>INDEX(INDEX(($B$66:$BD$117,$B$121:$BD$172,$B$177:$BD$228),,,$C$6),ROWS($B$10:B36),COLUMNS($B$10:B36))</f>
        <v>5951913</v>
      </c>
      <c r="C36" s="37">
        <f>INDEX(INDEX(($B$66:$BD$117,$B$121:$BD$172,$B$177:$BD$228),,,$C$6),ROWS($B$10:C36),COLUMNS($B$10:C36))</f>
        <v>4965459</v>
      </c>
      <c r="D36" s="37">
        <f>INDEX(INDEX(($B$66:$BD$117,$B$121:$BD$172,$B$177:$BD$228),,,$C$6),ROWS($B$10:D36),COLUMNS($B$10:D36))</f>
        <v>801093</v>
      </c>
      <c r="E36" s="37">
        <f>INDEX(INDEX(($B$66:$BD$117,$B$121:$BD$172,$B$177:$BD$228),,,$C$6),ROWS($B$10:E36),COLUMNS($B$10:E36))</f>
        <v>162930</v>
      </c>
      <c r="F36" s="37">
        <f>INDEX(INDEX(($B$66:$BD$117,$B$121:$BD$172,$B$177:$BD$228),,,$C$6),ROWS($B$10:F36),COLUMNS($B$10:F36))</f>
        <v>1333</v>
      </c>
      <c r="G36" s="37">
        <f>INDEX(INDEX(($B$66:$BD$117,$B$121:$BD$172,$B$177:$BD$228),,,$C$6),ROWS($B$10:G36),COLUMNS($B$10:G36))</f>
        <v>2186</v>
      </c>
      <c r="H36" s="37">
        <f>INDEX(INDEX(($B$66:$BD$117,$B$121:$BD$172,$B$177:$BD$228),,,$C$6),ROWS($B$10:H36),COLUMNS($B$10:H36))</f>
        <v>2297</v>
      </c>
      <c r="I36" s="37">
        <f>INDEX(INDEX(($B$66:$BD$117,$B$121:$BD$172,$B$177:$BD$228),,,$C$6),ROWS($B$10:I36),COLUMNS($B$10:I36))</f>
        <v>9434</v>
      </c>
      <c r="J36" s="37">
        <f>INDEX(INDEX(($B$66:$BD$117,$B$121:$BD$172,$B$177:$BD$228),,,$C$6),ROWS($B$10:J36),COLUMNS($B$10:J36))</f>
        <v>10717</v>
      </c>
      <c r="K36" s="37">
        <f>INDEX(INDEX(($B$66:$BD$117,$B$121:$BD$172,$B$177:$BD$228),,,$C$6),ROWS($B$10:K36),COLUMNS($B$10:K36))</f>
        <v>3798</v>
      </c>
      <c r="L36" s="37">
        <f>INDEX(INDEX(($B$66:$BD$117,$B$121:$BD$172,$B$177:$BD$228),,,$C$6),ROWS($B$10:L36),COLUMNS($B$10:L36))</f>
        <v>410</v>
      </c>
      <c r="M36" s="37">
        <f>INDEX(INDEX(($B$66:$BD$117,$B$121:$BD$172,$B$177:$BD$228),,,$C$6),ROWS($B$10:M36),COLUMNS($B$10:M36))</f>
        <v>234</v>
      </c>
      <c r="N36" s="37">
        <f>INDEX(INDEX(($B$66:$BD$117,$B$121:$BD$172,$B$177:$BD$228),,,$C$6),ROWS($B$10:N36),COLUMNS($B$10:N36))</f>
        <v>144</v>
      </c>
      <c r="O36" s="37">
        <f>INDEX(INDEX(($B$66:$BD$117,$B$121:$BD$172,$B$177:$BD$228),,,$C$6),ROWS($B$10:O36),COLUMNS($B$10:O36))</f>
        <v>8374</v>
      </c>
      <c r="P36" s="37">
        <f>INDEX(INDEX(($B$66:$BD$117,$B$121:$BD$172,$B$177:$BD$228),,,$C$6),ROWS($B$10:P36),COLUMNS($B$10:P36))</f>
        <v>3451</v>
      </c>
      <c r="Q36" s="37">
        <f>INDEX(INDEX(($B$66:$BD$117,$B$121:$BD$172,$B$177:$BD$228),,,$C$6),ROWS($B$10:Q36),COLUMNS($B$10:Q36))</f>
        <v>2114</v>
      </c>
      <c r="R36" s="37">
        <f>INDEX(INDEX(($B$66:$BD$117,$B$121:$BD$172,$B$177:$BD$228),,,$C$6),ROWS($B$10:R36),COLUMNS($B$10:R36))</f>
        <v>596</v>
      </c>
      <c r="S36" s="37">
        <f>INDEX(INDEX(($B$66:$BD$117,$B$121:$BD$172,$B$177:$BD$228),,,$C$6),ROWS($B$10:S36),COLUMNS($B$10:S36))</f>
        <v>22001</v>
      </c>
      <c r="T36" s="37">
        <f>INDEX(INDEX(($B$66:$BD$117,$B$121:$BD$172,$B$177:$BD$228),,,$C$6),ROWS($B$10:T36),COLUMNS($B$10:T36))</f>
        <v>4184</v>
      </c>
      <c r="U36" s="37">
        <f>INDEX(INDEX(($B$66:$BD$117,$B$121:$BD$172,$B$177:$BD$228),,,$C$6),ROWS($B$10:U36),COLUMNS($B$10:U36))</f>
        <v>5956</v>
      </c>
      <c r="V36" s="37">
        <f>INDEX(INDEX(($B$66:$BD$117,$B$121:$BD$172,$B$177:$BD$228),,,$C$6),ROWS($B$10:V36),COLUMNS($B$10:V36))</f>
        <v>20218</v>
      </c>
      <c r="W36" s="37">
        <f>INDEX(INDEX(($B$66:$BD$117,$B$121:$BD$172,$B$177:$BD$228),,,$C$6),ROWS($B$10:W36),COLUMNS($B$10:W36))</f>
        <v>2291</v>
      </c>
      <c r="X36" s="37">
        <f>INDEX(INDEX(($B$66:$BD$117,$B$121:$BD$172,$B$177:$BD$228),,,$C$6),ROWS($B$10:X36),COLUMNS($B$10:X36))</f>
        <v>1178</v>
      </c>
      <c r="Y36" s="37">
        <f>INDEX(INDEX(($B$66:$BD$117,$B$121:$BD$172,$B$177:$BD$228),,,$C$6),ROWS($B$10:Y36),COLUMNS($B$10:Y36))</f>
        <v>996</v>
      </c>
      <c r="Z36" s="37">
        <f>INDEX(INDEX(($B$66:$BD$117,$B$121:$BD$172,$B$177:$BD$228),,,$C$6),ROWS($B$10:Z36),COLUMNS($B$10:Z36))</f>
        <v>1246</v>
      </c>
      <c r="AA36" s="37">
        <f>INDEX(INDEX(($B$66:$BD$117,$B$121:$BD$172,$B$177:$BD$228),,,$C$6),ROWS($B$10:AA36),COLUMNS($B$10:AA36))</f>
        <v>810</v>
      </c>
      <c r="AB36" s="37">
        <f>INDEX(INDEX(($B$66:$BD$117,$B$121:$BD$172,$B$177:$BD$228),,,$C$6),ROWS($B$10:AB36),COLUMNS($B$10:AB36))</f>
        <v>2964</v>
      </c>
      <c r="AC36" s="37">
        <f>INDEX(INDEX(($B$66:$BD$117,$B$121:$BD$172,$B$177:$BD$228),,,$C$6),ROWS($B$10:AC36),COLUMNS($B$10:AC36))</f>
        <v>2798</v>
      </c>
      <c r="AD36" s="37">
        <f>INDEX(INDEX(($B$66:$BD$117,$B$121:$BD$172,$B$177:$BD$228),,,$C$6),ROWS($B$10:AD36),COLUMNS($B$10:AD36))</f>
        <v>1110</v>
      </c>
      <c r="AE36" s="37" t="str">
        <f>INDEX(INDEX(($B$66:$BD$117,$B$121:$BD$172,$B$177:$BD$228),,,$C$6),ROWS($B$10:AE36),COLUMNS($B$10:AE36))</f>
        <v>N/A</v>
      </c>
      <c r="AF36" s="37">
        <f>INDEX(INDEX(($B$66:$BD$117,$B$121:$BD$172,$B$177:$BD$228),,,$C$6),ROWS($B$10:AF36),COLUMNS($B$10:AF36))</f>
        <v>511</v>
      </c>
      <c r="AG36" s="37">
        <f>INDEX(INDEX(($B$66:$BD$117,$B$121:$BD$172,$B$177:$BD$228),,,$C$6),ROWS($B$10:AG36),COLUMNS($B$10:AG36))</f>
        <v>1999</v>
      </c>
      <c r="AH36" s="37">
        <f>INDEX(INDEX(($B$66:$BD$117,$B$121:$BD$172,$B$177:$BD$228),,,$C$6),ROWS($B$10:AH36),COLUMNS($B$10:AH36))</f>
        <v>836</v>
      </c>
      <c r="AI36" s="37">
        <f>INDEX(INDEX(($B$66:$BD$117,$B$121:$BD$172,$B$177:$BD$228),,,$C$6),ROWS($B$10:AI36),COLUMNS($B$10:AI36))</f>
        <v>35</v>
      </c>
      <c r="AJ36" s="37">
        <f>INDEX(INDEX(($B$66:$BD$117,$B$121:$BD$172,$B$177:$BD$228),,,$C$6),ROWS($B$10:AJ36),COLUMNS($B$10:AJ36))</f>
        <v>960</v>
      </c>
      <c r="AK36" s="37">
        <f>INDEX(INDEX(($B$66:$BD$117,$B$121:$BD$172,$B$177:$BD$228),,,$C$6),ROWS($B$10:AK36),COLUMNS($B$10:AK36))</f>
        <v>451</v>
      </c>
      <c r="AL36" s="37">
        <f>INDEX(INDEX(($B$66:$BD$117,$B$121:$BD$172,$B$177:$BD$228),,,$C$6),ROWS($B$10:AL36),COLUMNS($B$10:AL36))</f>
        <v>2834</v>
      </c>
      <c r="AM36" s="37">
        <f>INDEX(INDEX(($B$66:$BD$117,$B$121:$BD$172,$B$177:$BD$228),,,$C$6),ROWS($B$10:AM36),COLUMNS($B$10:AM36))</f>
        <v>3988</v>
      </c>
      <c r="AN36" s="37">
        <f>INDEX(INDEX(($B$66:$BD$117,$B$121:$BD$172,$B$177:$BD$228),,,$C$6),ROWS($B$10:AN36),COLUMNS($B$10:AN36))</f>
        <v>636</v>
      </c>
      <c r="AO36" s="37">
        <f>INDEX(INDEX(($B$66:$BD$117,$B$121:$BD$172,$B$177:$BD$228),,,$C$6),ROWS($B$10:AO36),COLUMNS($B$10:AO36))</f>
        <v>3557</v>
      </c>
      <c r="AP36" s="37">
        <f>INDEX(INDEX(($B$66:$BD$117,$B$121:$BD$172,$B$177:$BD$228),,,$C$6),ROWS($B$10:AP36),COLUMNS($B$10:AP36))</f>
        <v>5298</v>
      </c>
      <c r="AQ36" s="37">
        <f>INDEX(INDEX(($B$66:$BD$117,$B$121:$BD$172,$B$177:$BD$228),,,$C$6),ROWS($B$10:AQ36),COLUMNS($B$10:AQ36))</f>
        <v>1186</v>
      </c>
      <c r="AR36" s="37">
        <f>INDEX(INDEX(($B$66:$BD$117,$B$121:$BD$172,$B$177:$BD$228),,,$C$6),ROWS($B$10:AR36),COLUMNS($B$10:AR36))</f>
        <v>1535</v>
      </c>
      <c r="AS36" s="37">
        <f>INDEX(INDEX(($B$66:$BD$117,$B$121:$BD$172,$B$177:$BD$228),,,$C$6),ROWS($B$10:AS36),COLUMNS($B$10:AS36))</f>
        <v>361</v>
      </c>
      <c r="AT36" s="37">
        <f>INDEX(INDEX(($B$66:$BD$117,$B$121:$BD$172,$B$177:$BD$228),,,$C$6),ROWS($B$10:AT36),COLUMNS($B$10:AT36))</f>
        <v>2856</v>
      </c>
      <c r="AU36" s="37">
        <f>INDEX(INDEX(($B$66:$BD$117,$B$121:$BD$172,$B$177:$BD$228),,,$C$6),ROWS($B$10:AU36),COLUMNS($B$10:AU36))</f>
        <v>527</v>
      </c>
      <c r="AV36" s="37">
        <f>INDEX(INDEX(($B$66:$BD$117,$B$121:$BD$172,$B$177:$BD$228),,,$C$6),ROWS($B$10:AV36),COLUMNS($B$10:AV36))</f>
        <v>3122</v>
      </c>
      <c r="AW36" s="37">
        <f>INDEX(INDEX(($B$66:$BD$117,$B$121:$BD$172,$B$177:$BD$228),,,$C$6),ROWS($B$10:AW36),COLUMNS($B$10:AW36))</f>
        <v>9278</v>
      </c>
      <c r="AX36" s="37">
        <f>INDEX(INDEX(($B$66:$BD$117,$B$121:$BD$172,$B$177:$BD$228),,,$C$6),ROWS($B$10:AX36),COLUMNS($B$10:AX36))</f>
        <v>3287</v>
      </c>
      <c r="AY36" s="37">
        <f>INDEX(INDEX(($B$66:$BD$117,$B$121:$BD$172,$B$177:$BD$228),,,$C$6),ROWS($B$10:AY36),COLUMNS($B$10:AY36))</f>
        <v>318</v>
      </c>
      <c r="AZ36" s="37">
        <f>INDEX(INDEX(($B$66:$BD$117,$B$121:$BD$172,$B$177:$BD$228),,,$C$6),ROWS($B$10:AZ36),COLUMNS($B$10:AZ36))</f>
        <v>2609</v>
      </c>
      <c r="BA36" s="37">
        <f>INDEX(INDEX(($B$66:$BD$117,$B$121:$BD$172,$B$177:$BD$228),,,$C$6),ROWS($B$10:BA36),COLUMNS($B$10:BA36))</f>
        <v>2312</v>
      </c>
      <c r="BB36" s="37">
        <f>INDEX(INDEX(($B$66:$BD$117,$B$121:$BD$172,$B$177:$BD$228),,,$C$6),ROWS($B$10:BB36),COLUMNS($B$10:BB36))</f>
        <v>148</v>
      </c>
      <c r="BC36" s="37">
        <f>INDEX(INDEX(($B$66:$BD$117,$B$121:$BD$172,$B$177:$BD$228),,,$C$6),ROWS($B$10:BC36),COLUMNS($B$10:BC36))</f>
        <v>2636</v>
      </c>
      <c r="BD36" s="69">
        <f>INDEX(INDEX(($B$66:$BD$117,$B$121:$BD$172,$B$177:$BD$228),,,$C$6),ROWS($B$10:BD36),COLUMNS($B$10:BD36))</f>
        <v>810</v>
      </c>
      <c r="BE36" s="74">
        <f t="shared" si="0"/>
        <v>162930</v>
      </c>
    </row>
    <row r="37" spans="1:57" x14ac:dyDescent="0.25">
      <c r="A37" s="67" t="s">
        <v>34</v>
      </c>
      <c r="B37" s="37">
        <f>INDEX(INDEX(($B$66:$BD$117,$B$121:$BD$172,$B$177:$BD$228),,,$C$6),ROWS($B$10:B37),COLUMNS($B$10:B37))</f>
        <v>995544</v>
      </c>
      <c r="C37" s="37">
        <f>INDEX(INDEX(($B$66:$BD$117,$B$121:$BD$172,$B$177:$BD$228),,,$C$6),ROWS($B$10:C37),COLUMNS($B$10:C37))</f>
        <v>829489</v>
      </c>
      <c r="D37" s="37">
        <f>INDEX(INDEX(($B$66:$BD$117,$B$121:$BD$172,$B$177:$BD$228),,,$C$6),ROWS($B$10:D37),COLUMNS($B$10:D37))</f>
        <v>126463</v>
      </c>
      <c r="E37" s="37">
        <f>INDEX(INDEX(($B$66:$BD$117,$B$121:$BD$172,$B$177:$BD$228),,,$C$6),ROWS($B$10:E37),COLUMNS($B$10:E37))</f>
        <v>37690</v>
      </c>
      <c r="F37" s="37">
        <f>INDEX(INDEX(($B$66:$BD$117,$B$121:$BD$172,$B$177:$BD$228),,,$C$6),ROWS($B$10:F37),COLUMNS($B$10:F37))</f>
        <v>31</v>
      </c>
      <c r="G37" s="37">
        <f>INDEX(INDEX(($B$66:$BD$117,$B$121:$BD$172,$B$177:$BD$228),,,$C$6),ROWS($B$10:G37),COLUMNS($B$10:G37))</f>
        <v>726</v>
      </c>
      <c r="H37" s="37">
        <f>INDEX(INDEX(($B$66:$BD$117,$B$121:$BD$172,$B$177:$BD$228),,,$C$6),ROWS($B$10:H37),COLUMNS($B$10:H37))</f>
        <v>1548</v>
      </c>
      <c r="I37" s="37">
        <f>INDEX(INDEX(($B$66:$BD$117,$B$121:$BD$172,$B$177:$BD$228),,,$C$6),ROWS($B$10:I37),COLUMNS($B$10:I37))</f>
        <v>63</v>
      </c>
      <c r="J37" s="37">
        <f>INDEX(INDEX(($B$66:$BD$117,$B$121:$BD$172,$B$177:$BD$228),,,$C$6),ROWS($B$10:J37),COLUMNS($B$10:J37))</f>
        <v>5428</v>
      </c>
      <c r="K37" s="37">
        <f>INDEX(INDEX(($B$66:$BD$117,$B$121:$BD$172,$B$177:$BD$228),,,$C$6),ROWS($B$10:K37),COLUMNS($B$10:K37))</f>
        <v>2135</v>
      </c>
      <c r="L37" s="37">
        <f>INDEX(INDEX(($B$66:$BD$117,$B$121:$BD$172,$B$177:$BD$228),,,$C$6),ROWS($B$10:L37),COLUMNS($B$10:L37))</f>
        <v>0</v>
      </c>
      <c r="M37" s="37">
        <f>INDEX(INDEX(($B$66:$BD$117,$B$121:$BD$172,$B$177:$BD$228),,,$C$6),ROWS($B$10:M37),COLUMNS($B$10:M37))</f>
        <v>0</v>
      </c>
      <c r="N37" s="37">
        <f>INDEX(INDEX(($B$66:$BD$117,$B$121:$BD$172,$B$177:$BD$228),,,$C$6),ROWS($B$10:N37),COLUMNS($B$10:N37))</f>
        <v>0</v>
      </c>
      <c r="O37" s="37">
        <f>INDEX(INDEX(($B$66:$BD$117,$B$121:$BD$172,$B$177:$BD$228),,,$C$6),ROWS($B$10:O37),COLUMNS($B$10:O37))</f>
        <v>1875</v>
      </c>
      <c r="P37" s="37">
        <f>INDEX(INDEX(($B$66:$BD$117,$B$121:$BD$172,$B$177:$BD$228),,,$C$6),ROWS($B$10:P37),COLUMNS($B$10:P37))</f>
        <v>292</v>
      </c>
      <c r="Q37" s="37">
        <f>INDEX(INDEX(($B$66:$BD$117,$B$121:$BD$172,$B$177:$BD$228),,,$C$6),ROWS($B$10:Q37),COLUMNS($B$10:Q37))</f>
        <v>556</v>
      </c>
      <c r="R37" s="37">
        <f>INDEX(INDEX(($B$66:$BD$117,$B$121:$BD$172,$B$177:$BD$228),,,$C$6),ROWS($B$10:R37),COLUMNS($B$10:R37))</f>
        <v>3385</v>
      </c>
      <c r="S37" s="37">
        <f>INDEX(INDEX(($B$66:$BD$117,$B$121:$BD$172,$B$177:$BD$228),,,$C$6),ROWS($B$10:S37),COLUMNS($B$10:S37))</f>
        <v>542</v>
      </c>
      <c r="T37" s="37">
        <f>INDEX(INDEX(($B$66:$BD$117,$B$121:$BD$172,$B$177:$BD$228),,,$C$6),ROWS($B$10:T37),COLUMNS($B$10:T37))</f>
        <v>163</v>
      </c>
      <c r="U37" s="37">
        <f>INDEX(INDEX(($B$66:$BD$117,$B$121:$BD$172,$B$177:$BD$228),,,$C$6),ROWS($B$10:U37),COLUMNS($B$10:U37))</f>
        <v>415</v>
      </c>
      <c r="V37" s="37">
        <f>INDEX(INDEX(($B$66:$BD$117,$B$121:$BD$172,$B$177:$BD$228),,,$C$6),ROWS($B$10:V37),COLUMNS($B$10:V37))</f>
        <v>224</v>
      </c>
      <c r="W37" s="37">
        <f>INDEX(INDEX(($B$66:$BD$117,$B$121:$BD$172,$B$177:$BD$228),,,$C$6),ROWS($B$10:W37),COLUMNS($B$10:W37))</f>
        <v>367</v>
      </c>
      <c r="X37" s="37">
        <f>INDEX(INDEX(($B$66:$BD$117,$B$121:$BD$172,$B$177:$BD$228),,,$C$6),ROWS($B$10:X37),COLUMNS($B$10:X37))</f>
        <v>0</v>
      </c>
      <c r="Y37" s="37">
        <f>INDEX(INDEX(($B$66:$BD$117,$B$121:$BD$172,$B$177:$BD$228),,,$C$6),ROWS($B$10:Y37),COLUMNS($B$10:Y37))</f>
        <v>225</v>
      </c>
      <c r="Z37" s="37">
        <f>INDEX(INDEX(($B$66:$BD$117,$B$121:$BD$172,$B$177:$BD$228),,,$C$6),ROWS($B$10:Z37),COLUMNS($B$10:Z37))</f>
        <v>33</v>
      </c>
      <c r="AA37" s="37">
        <f>INDEX(INDEX(($B$66:$BD$117,$B$121:$BD$172,$B$177:$BD$228),,,$C$6),ROWS($B$10:AA37),COLUMNS($B$10:AA37))</f>
        <v>97</v>
      </c>
      <c r="AB37" s="37">
        <f>INDEX(INDEX(($B$66:$BD$117,$B$121:$BD$172,$B$177:$BD$228),,,$C$6),ROWS($B$10:AB37),COLUMNS($B$10:AB37))</f>
        <v>822</v>
      </c>
      <c r="AC37" s="37">
        <f>INDEX(INDEX(($B$66:$BD$117,$B$121:$BD$172,$B$177:$BD$228),,,$C$6),ROWS($B$10:AC37),COLUMNS($B$10:AC37))</f>
        <v>481</v>
      </c>
      <c r="AD37" s="37">
        <f>INDEX(INDEX(($B$66:$BD$117,$B$121:$BD$172,$B$177:$BD$228),,,$C$6),ROWS($B$10:AD37),COLUMNS($B$10:AD37))</f>
        <v>32</v>
      </c>
      <c r="AE37" s="37">
        <f>INDEX(INDEX(($B$66:$BD$117,$B$121:$BD$172,$B$177:$BD$228),,,$C$6),ROWS($B$10:AE37),COLUMNS($B$10:AE37))</f>
        <v>447</v>
      </c>
      <c r="AF37" s="37" t="str">
        <f>INDEX(INDEX(($B$66:$BD$117,$B$121:$BD$172,$B$177:$BD$228),,,$C$6),ROWS($B$10:AF37),COLUMNS($B$10:AF37))</f>
        <v>N/A</v>
      </c>
      <c r="AG37" s="37">
        <f>INDEX(INDEX(($B$66:$BD$117,$B$121:$BD$172,$B$177:$BD$228),,,$C$6),ROWS($B$10:AG37),COLUMNS($B$10:AG37))</f>
        <v>108</v>
      </c>
      <c r="AH37" s="37">
        <f>INDEX(INDEX(($B$66:$BD$117,$B$121:$BD$172,$B$177:$BD$228),,,$C$6),ROWS($B$10:AH37),COLUMNS($B$10:AH37))</f>
        <v>968</v>
      </c>
      <c r="AI37" s="37">
        <f>INDEX(INDEX(($B$66:$BD$117,$B$121:$BD$172,$B$177:$BD$228),,,$C$6),ROWS($B$10:AI37),COLUMNS($B$10:AI37))</f>
        <v>115</v>
      </c>
      <c r="AJ37" s="37">
        <f>INDEX(INDEX(($B$66:$BD$117,$B$121:$BD$172,$B$177:$BD$228),,,$C$6),ROWS($B$10:AJ37),COLUMNS($B$10:AJ37))</f>
        <v>156</v>
      </c>
      <c r="AK37" s="37">
        <f>INDEX(INDEX(($B$66:$BD$117,$B$121:$BD$172,$B$177:$BD$228),,,$C$6),ROWS($B$10:AK37),COLUMNS($B$10:AK37))</f>
        <v>259</v>
      </c>
      <c r="AL37" s="37">
        <f>INDEX(INDEX(($B$66:$BD$117,$B$121:$BD$172,$B$177:$BD$228),,,$C$6),ROWS($B$10:AL37),COLUMNS($B$10:AL37))</f>
        <v>482</v>
      </c>
      <c r="AM37" s="37">
        <f>INDEX(INDEX(($B$66:$BD$117,$B$121:$BD$172,$B$177:$BD$228),,,$C$6),ROWS($B$10:AM37),COLUMNS($B$10:AM37))</f>
        <v>1082</v>
      </c>
      <c r="AN37" s="37">
        <f>INDEX(INDEX(($B$66:$BD$117,$B$121:$BD$172,$B$177:$BD$228),,,$C$6),ROWS($B$10:AN37),COLUMNS($B$10:AN37))</f>
        <v>977</v>
      </c>
      <c r="AO37" s="37">
        <f>INDEX(INDEX(($B$66:$BD$117,$B$121:$BD$172,$B$177:$BD$228),,,$C$6),ROWS($B$10:AO37),COLUMNS($B$10:AO37))</f>
        <v>402</v>
      </c>
      <c r="AP37" s="37">
        <f>INDEX(INDEX(($B$66:$BD$117,$B$121:$BD$172,$B$177:$BD$228),,,$C$6),ROWS($B$10:AP37),COLUMNS($B$10:AP37))</f>
        <v>1018</v>
      </c>
      <c r="AQ37" s="37">
        <f>INDEX(INDEX(($B$66:$BD$117,$B$121:$BD$172,$B$177:$BD$228),,,$C$6),ROWS($B$10:AQ37),COLUMNS($B$10:AQ37))</f>
        <v>2950</v>
      </c>
      <c r="AR37" s="37">
        <f>INDEX(INDEX(($B$66:$BD$117,$B$121:$BD$172,$B$177:$BD$228),,,$C$6),ROWS($B$10:AR37),COLUMNS($B$10:AR37))</f>
        <v>457</v>
      </c>
      <c r="AS37" s="37">
        <f>INDEX(INDEX(($B$66:$BD$117,$B$121:$BD$172,$B$177:$BD$228),,,$C$6),ROWS($B$10:AS37),COLUMNS($B$10:AS37))</f>
        <v>0</v>
      </c>
      <c r="AT37" s="37">
        <f>INDEX(INDEX(($B$66:$BD$117,$B$121:$BD$172,$B$177:$BD$228),,,$C$6),ROWS($B$10:AT37),COLUMNS($B$10:AT37))</f>
        <v>230</v>
      </c>
      <c r="AU37" s="37">
        <f>INDEX(INDEX(($B$66:$BD$117,$B$121:$BD$172,$B$177:$BD$228),,,$C$6),ROWS($B$10:AU37),COLUMNS($B$10:AU37))</f>
        <v>191</v>
      </c>
      <c r="AV37" s="37">
        <f>INDEX(INDEX(($B$66:$BD$117,$B$121:$BD$172,$B$177:$BD$228),,,$C$6),ROWS($B$10:AV37),COLUMNS($B$10:AV37))</f>
        <v>45</v>
      </c>
      <c r="AW37" s="37">
        <f>INDEX(INDEX(($B$66:$BD$117,$B$121:$BD$172,$B$177:$BD$228),,,$C$6),ROWS($B$10:AW37),COLUMNS($B$10:AW37))</f>
        <v>1393</v>
      </c>
      <c r="AX37" s="37">
        <f>INDEX(INDEX(($B$66:$BD$117,$B$121:$BD$172,$B$177:$BD$228),,,$C$6),ROWS($B$10:AX37),COLUMNS($B$10:AX37))</f>
        <v>260</v>
      </c>
      <c r="AY37" s="37">
        <f>INDEX(INDEX(($B$66:$BD$117,$B$121:$BD$172,$B$177:$BD$228),,,$C$6),ROWS($B$10:AY37),COLUMNS($B$10:AY37))</f>
        <v>87</v>
      </c>
      <c r="AZ37" s="37">
        <f>INDEX(INDEX(($B$66:$BD$117,$B$121:$BD$172,$B$177:$BD$228),,,$C$6),ROWS($B$10:AZ37),COLUMNS($B$10:AZ37))</f>
        <v>156</v>
      </c>
      <c r="BA37" s="37">
        <f>INDEX(INDEX(($B$66:$BD$117,$B$121:$BD$172,$B$177:$BD$228),,,$C$6),ROWS($B$10:BA37),COLUMNS($B$10:BA37))</f>
        <v>4783</v>
      </c>
      <c r="BB37" s="37">
        <f>INDEX(INDEX(($B$66:$BD$117,$B$121:$BD$172,$B$177:$BD$228),,,$C$6),ROWS($B$10:BB37),COLUMNS($B$10:BB37))</f>
        <v>0</v>
      </c>
      <c r="BC37" s="37">
        <f>INDEX(INDEX(($B$66:$BD$117,$B$121:$BD$172,$B$177:$BD$228),,,$C$6),ROWS($B$10:BC37),COLUMNS($B$10:BC37))</f>
        <v>750</v>
      </c>
      <c r="BD37" s="69">
        <f>INDEX(INDEX(($B$66:$BD$117,$B$121:$BD$172,$B$177:$BD$228),,,$C$6),ROWS($B$10:BD37),COLUMNS($B$10:BD37))</f>
        <v>934</v>
      </c>
      <c r="BE37" s="74">
        <f t="shared" si="0"/>
        <v>37690</v>
      </c>
    </row>
    <row r="38" spans="1:57" x14ac:dyDescent="0.25">
      <c r="A38" s="67" t="s">
        <v>35</v>
      </c>
      <c r="B38" s="37">
        <f>INDEX(INDEX(($B$66:$BD$117,$B$121:$BD$172,$B$177:$BD$228),,,$C$6),ROWS($B$10:B38),COLUMNS($B$10:B38))</f>
        <v>1829420</v>
      </c>
      <c r="C38" s="37">
        <f>INDEX(INDEX(($B$66:$BD$117,$B$121:$BD$172,$B$177:$BD$228),,,$C$6),ROWS($B$10:C38),COLUMNS($B$10:C38))</f>
        <v>1540361</v>
      </c>
      <c r="D38" s="37">
        <f>INDEX(INDEX(($B$66:$BD$117,$B$121:$BD$172,$B$177:$BD$228),,,$C$6),ROWS($B$10:D38),COLUMNS($B$10:D38))</f>
        <v>237937</v>
      </c>
      <c r="E38" s="37">
        <f>INDEX(INDEX(($B$66:$BD$117,$B$121:$BD$172,$B$177:$BD$228),,,$C$6),ROWS($B$10:E38),COLUMNS($B$10:E38))</f>
        <v>43266</v>
      </c>
      <c r="F38" s="37">
        <f>INDEX(INDEX(($B$66:$BD$117,$B$121:$BD$172,$B$177:$BD$228),,,$C$6),ROWS($B$10:F38),COLUMNS($B$10:F38))</f>
        <v>245</v>
      </c>
      <c r="G38" s="37">
        <f>INDEX(INDEX(($B$66:$BD$117,$B$121:$BD$172,$B$177:$BD$228),,,$C$6),ROWS($B$10:G38),COLUMNS($B$10:G38))</f>
        <v>626</v>
      </c>
      <c r="H38" s="37">
        <f>INDEX(INDEX(($B$66:$BD$117,$B$121:$BD$172,$B$177:$BD$228),,,$C$6),ROWS($B$10:H38),COLUMNS($B$10:H38))</f>
        <v>2406</v>
      </c>
      <c r="I38" s="37">
        <f>INDEX(INDEX(($B$66:$BD$117,$B$121:$BD$172,$B$177:$BD$228),,,$C$6),ROWS($B$10:I38),COLUMNS($B$10:I38))</f>
        <v>363</v>
      </c>
      <c r="J38" s="37">
        <f>INDEX(INDEX(($B$66:$BD$117,$B$121:$BD$172,$B$177:$BD$228),,,$C$6),ROWS($B$10:J38),COLUMNS($B$10:J38))</f>
        <v>3438</v>
      </c>
      <c r="K38" s="37">
        <f>INDEX(INDEX(($B$66:$BD$117,$B$121:$BD$172,$B$177:$BD$228),,,$C$6),ROWS($B$10:K38),COLUMNS($B$10:K38))</f>
        <v>2023</v>
      </c>
      <c r="L38" s="37">
        <f>INDEX(INDEX(($B$66:$BD$117,$B$121:$BD$172,$B$177:$BD$228),,,$C$6),ROWS($B$10:L38),COLUMNS($B$10:L38))</f>
        <v>0</v>
      </c>
      <c r="M38" s="37">
        <f>INDEX(INDEX(($B$66:$BD$117,$B$121:$BD$172,$B$177:$BD$228),,,$C$6),ROWS($B$10:M38),COLUMNS($B$10:M38))</f>
        <v>0</v>
      </c>
      <c r="N38" s="37">
        <f>INDEX(INDEX(($B$66:$BD$117,$B$121:$BD$172,$B$177:$BD$228),,,$C$6),ROWS($B$10:N38),COLUMNS($B$10:N38))</f>
        <v>0</v>
      </c>
      <c r="O38" s="37">
        <f>INDEX(INDEX(($B$66:$BD$117,$B$121:$BD$172,$B$177:$BD$228),,,$C$6),ROWS($B$10:O38),COLUMNS($B$10:O38))</f>
        <v>1368</v>
      </c>
      <c r="P38" s="37">
        <f>INDEX(INDEX(($B$66:$BD$117,$B$121:$BD$172,$B$177:$BD$228),,,$C$6),ROWS($B$10:P38),COLUMNS($B$10:P38))</f>
        <v>786</v>
      </c>
      <c r="Q38" s="37">
        <f>INDEX(INDEX(($B$66:$BD$117,$B$121:$BD$172,$B$177:$BD$228),,,$C$6),ROWS($B$10:Q38),COLUMNS($B$10:Q38))</f>
        <v>165</v>
      </c>
      <c r="R38" s="37">
        <f>INDEX(INDEX(($B$66:$BD$117,$B$121:$BD$172,$B$177:$BD$228),,,$C$6),ROWS($B$10:R38),COLUMNS($B$10:R38))</f>
        <v>315</v>
      </c>
      <c r="S38" s="37">
        <f>INDEX(INDEX(($B$66:$BD$117,$B$121:$BD$172,$B$177:$BD$228),,,$C$6),ROWS($B$10:S38),COLUMNS($B$10:S38))</f>
        <v>1193</v>
      </c>
      <c r="T38" s="37">
        <f>INDEX(INDEX(($B$66:$BD$117,$B$121:$BD$172,$B$177:$BD$228),,,$C$6),ROWS($B$10:T38),COLUMNS($B$10:T38))</f>
        <v>290</v>
      </c>
      <c r="U38" s="37">
        <f>INDEX(INDEX(($B$66:$BD$117,$B$121:$BD$172,$B$177:$BD$228),,,$C$6),ROWS($B$10:U38),COLUMNS($B$10:U38))</f>
        <v>6815</v>
      </c>
      <c r="V38" s="37">
        <f>INDEX(INDEX(($B$66:$BD$117,$B$121:$BD$172,$B$177:$BD$228),,,$C$6),ROWS($B$10:V38),COLUMNS($B$10:V38))</f>
        <v>3103</v>
      </c>
      <c r="W38" s="37">
        <f>INDEX(INDEX(($B$66:$BD$117,$B$121:$BD$172,$B$177:$BD$228),,,$C$6),ROWS($B$10:W38),COLUMNS($B$10:W38))</f>
        <v>131</v>
      </c>
      <c r="X38" s="37">
        <f>INDEX(INDEX(($B$66:$BD$117,$B$121:$BD$172,$B$177:$BD$228),,,$C$6),ROWS($B$10:X38),COLUMNS($B$10:X38))</f>
        <v>411</v>
      </c>
      <c r="Y38" s="37">
        <f>INDEX(INDEX(($B$66:$BD$117,$B$121:$BD$172,$B$177:$BD$228),,,$C$6),ROWS($B$10:Y38),COLUMNS($B$10:Y38))</f>
        <v>68</v>
      </c>
      <c r="Z38" s="37">
        <f>INDEX(INDEX(($B$66:$BD$117,$B$121:$BD$172,$B$177:$BD$228),,,$C$6),ROWS($B$10:Z38),COLUMNS($B$10:Z38))</f>
        <v>129</v>
      </c>
      <c r="AA38" s="37">
        <f>INDEX(INDEX(($B$66:$BD$117,$B$121:$BD$172,$B$177:$BD$228),,,$C$6),ROWS($B$10:AA38),COLUMNS($B$10:AA38))</f>
        <v>195</v>
      </c>
      <c r="AB38" s="37">
        <f>INDEX(INDEX(($B$66:$BD$117,$B$121:$BD$172,$B$177:$BD$228),,,$C$6),ROWS($B$10:AB38),COLUMNS($B$10:AB38))</f>
        <v>258</v>
      </c>
      <c r="AC38" s="37">
        <f>INDEX(INDEX(($B$66:$BD$117,$B$121:$BD$172,$B$177:$BD$228),,,$C$6),ROWS($B$10:AC38),COLUMNS($B$10:AC38))</f>
        <v>1489</v>
      </c>
      <c r="AD38" s="37">
        <f>INDEX(INDEX(($B$66:$BD$117,$B$121:$BD$172,$B$177:$BD$228),,,$C$6),ROWS($B$10:AD38),COLUMNS($B$10:AD38))</f>
        <v>176</v>
      </c>
      <c r="AE38" s="37">
        <f>INDEX(INDEX(($B$66:$BD$117,$B$121:$BD$172,$B$177:$BD$228),,,$C$6),ROWS($B$10:AE38),COLUMNS($B$10:AE38))</f>
        <v>2223</v>
      </c>
      <c r="AF38" s="37">
        <f>INDEX(INDEX(($B$66:$BD$117,$B$121:$BD$172,$B$177:$BD$228),,,$C$6),ROWS($B$10:AF38),COLUMNS($B$10:AF38))</f>
        <v>108</v>
      </c>
      <c r="AG38" s="37" t="str">
        <f>INDEX(INDEX(($B$66:$BD$117,$B$121:$BD$172,$B$177:$BD$228),,,$C$6),ROWS($B$10:AG38),COLUMNS($B$10:AG38))</f>
        <v>N/A</v>
      </c>
      <c r="AH38" s="37">
        <f>INDEX(INDEX(($B$66:$BD$117,$B$121:$BD$172,$B$177:$BD$228),,,$C$6),ROWS($B$10:AH38),COLUMNS($B$10:AH38))</f>
        <v>233</v>
      </c>
      <c r="AI38" s="37">
        <f>INDEX(INDEX(($B$66:$BD$117,$B$121:$BD$172,$B$177:$BD$228),,,$C$6),ROWS($B$10:AI38),COLUMNS($B$10:AI38))</f>
        <v>0</v>
      </c>
      <c r="AJ38" s="37">
        <f>INDEX(INDEX(($B$66:$BD$117,$B$121:$BD$172,$B$177:$BD$228),,,$C$6),ROWS($B$10:AJ38),COLUMNS($B$10:AJ38))</f>
        <v>524</v>
      </c>
      <c r="AK38" s="37">
        <f>INDEX(INDEX(($B$66:$BD$117,$B$121:$BD$172,$B$177:$BD$228),,,$C$6),ROWS($B$10:AK38),COLUMNS($B$10:AK38))</f>
        <v>158</v>
      </c>
      <c r="AL38" s="37">
        <f>INDEX(INDEX(($B$66:$BD$117,$B$121:$BD$172,$B$177:$BD$228),,,$C$6),ROWS($B$10:AL38),COLUMNS($B$10:AL38))</f>
        <v>318</v>
      </c>
      <c r="AM38" s="37">
        <f>INDEX(INDEX(($B$66:$BD$117,$B$121:$BD$172,$B$177:$BD$228),,,$C$6),ROWS($B$10:AM38),COLUMNS($B$10:AM38))</f>
        <v>874</v>
      </c>
      <c r="AN38" s="37">
        <f>INDEX(INDEX(($B$66:$BD$117,$B$121:$BD$172,$B$177:$BD$228),,,$C$6),ROWS($B$10:AN38),COLUMNS($B$10:AN38))</f>
        <v>497</v>
      </c>
      <c r="AO38" s="37">
        <f>INDEX(INDEX(($B$66:$BD$117,$B$121:$BD$172,$B$177:$BD$228),,,$C$6),ROWS($B$10:AO38),COLUMNS($B$10:AO38))</f>
        <v>563</v>
      </c>
      <c r="AP38" s="37">
        <f>INDEX(INDEX(($B$66:$BD$117,$B$121:$BD$172,$B$177:$BD$228),,,$C$6),ROWS($B$10:AP38),COLUMNS($B$10:AP38))</f>
        <v>587</v>
      </c>
      <c r="AQ38" s="37">
        <f>INDEX(INDEX(($B$66:$BD$117,$B$121:$BD$172,$B$177:$BD$228),,,$C$6),ROWS($B$10:AQ38),COLUMNS($B$10:AQ38))</f>
        <v>106</v>
      </c>
      <c r="AR38" s="37">
        <f>INDEX(INDEX(($B$66:$BD$117,$B$121:$BD$172,$B$177:$BD$228),,,$C$6),ROWS($B$10:AR38),COLUMNS($B$10:AR38))</f>
        <v>702</v>
      </c>
      <c r="AS38" s="37">
        <f>INDEX(INDEX(($B$66:$BD$117,$B$121:$BD$172,$B$177:$BD$228),,,$C$6),ROWS($B$10:AS38),COLUMNS($B$10:AS38))</f>
        <v>0</v>
      </c>
      <c r="AT38" s="37">
        <f>INDEX(INDEX(($B$66:$BD$117,$B$121:$BD$172,$B$177:$BD$228),,,$C$6),ROWS($B$10:AT38),COLUMNS($B$10:AT38))</f>
        <v>456</v>
      </c>
      <c r="AU38" s="37">
        <f>INDEX(INDEX(($B$66:$BD$117,$B$121:$BD$172,$B$177:$BD$228),,,$C$6),ROWS($B$10:AU38),COLUMNS($B$10:AU38))</f>
        <v>2507</v>
      </c>
      <c r="AV38" s="37">
        <f>INDEX(INDEX(($B$66:$BD$117,$B$121:$BD$172,$B$177:$BD$228),,,$C$6),ROWS($B$10:AV38),COLUMNS($B$10:AV38))</f>
        <v>232</v>
      </c>
      <c r="AW38" s="37">
        <f>INDEX(INDEX(($B$66:$BD$117,$B$121:$BD$172,$B$177:$BD$228),,,$C$6),ROWS($B$10:AW38),COLUMNS($B$10:AW38))</f>
        <v>3130</v>
      </c>
      <c r="AX38" s="37">
        <f>INDEX(INDEX(($B$66:$BD$117,$B$121:$BD$172,$B$177:$BD$228),,,$C$6),ROWS($B$10:AX38),COLUMNS($B$10:AX38))</f>
        <v>229</v>
      </c>
      <c r="AY38" s="37">
        <f>INDEX(INDEX(($B$66:$BD$117,$B$121:$BD$172,$B$177:$BD$228),,,$C$6),ROWS($B$10:AY38),COLUMNS($B$10:AY38))</f>
        <v>79</v>
      </c>
      <c r="AZ38" s="37">
        <f>INDEX(INDEX(($B$66:$BD$117,$B$121:$BD$172,$B$177:$BD$228),,,$C$6),ROWS($B$10:AZ38),COLUMNS($B$10:AZ38))</f>
        <v>1076</v>
      </c>
      <c r="BA38" s="37">
        <f>INDEX(INDEX(($B$66:$BD$117,$B$121:$BD$172,$B$177:$BD$228),,,$C$6),ROWS($B$10:BA38),COLUMNS($B$10:BA38))</f>
        <v>1327</v>
      </c>
      <c r="BB38" s="37">
        <f>INDEX(INDEX(($B$66:$BD$117,$B$121:$BD$172,$B$177:$BD$228),,,$C$6),ROWS($B$10:BB38),COLUMNS($B$10:BB38))</f>
        <v>111</v>
      </c>
      <c r="BC38" s="37">
        <f>INDEX(INDEX(($B$66:$BD$117,$B$121:$BD$172,$B$177:$BD$228),,,$C$6),ROWS($B$10:BC38),COLUMNS($B$10:BC38))</f>
        <v>316</v>
      </c>
      <c r="BD38" s="69">
        <f>INDEX(INDEX(($B$66:$BD$117,$B$121:$BD$172,$B$177:$BD$228),,,$C$6),ROWS($B$10:BD38),COLUMNS($B$10:BD38))</f>
        <v>917</v>
      </c>
      <c r="BE38" s="74">
        <f t="shared" si="0"/>
        <v>43266</v>
      </c>
    </row>
    <row r="39" spans="1:57" x14ac:dyDescent="0.25">
      <c r="A39" s="67" t="s">
        <v>36</v>
      </c>
      <c r="B39" s="37">
        <f>INDEX(INDEX(($B$66:$BD$117,$B$121:$BD$172,$B$177:$BD$228),,,$C$6),ROWS($B$10:B39),COLUMNS($B$10:B39))</f>
        <v>2725280</v>
      </c>
      <c r="C39" s="37">
        <f>INDEX(INDEX(($B$66:$BD$117,$B$121:$BD$172,$B$177:$BD$228),,,$C$6),ROWS($B$10:C39),COLUMNS($B$10:C39))</f>
        <v>2105070</v>
      </c>
      <c r="D39" s="37">
        <f>INDEX(INDEX(($B$66:$BD$117,$B$121:$BD$172,$B$177:$BD$228),,,$C$6),ROWS($B$10:D39),COLUMNS($B$10:D39))</f>
        <v>481496</v>
      </c>
      <c r="E39" s="37">
        <f>INDEX(INDEX(($B$66:$BD$117,$B$121:$BD$172,$B$177:$BD$228),,,$C$6),ROWS($B$10:E39),COLUMNS($B$10:E39))</f>
        <v>124285</v>
      </c>
      <c r="F39" s="37">
        <f>INDEX(INDEX(($B$66:$BD$117,$B$121:$BD$172,$B$177:$BD$228),,,$C$6),ROWS($B$10:F39),COLUMNS($B$10:F39))</f>
        <v>761</v>
      </c>
      <c r="G39" s="37">
        <f>INDEX(INDEX(($B$66:$BD$117,$B$121:$BD$172,$B$177:$BD$228),,,$C$6),ROWS($B$10:G39),COLUMNS($B$10:G39))</f>
        <v>2161</v>
      </c>
      <c r="H39" s="37">
        <f>INDEX(INDEX(($B$66:$BD$117,$B$121:$BD$172,$B$177:$BD$228),,,$C$6),ROWS($B$10:H39),COLUMNS($B$10:H39))</f>
        <v>8748</v>
      </c>
      <c r="I39" s="37">
        <f>INDEX(INDEX(($B$66:$BD$117,$B$121:$BD$172,$B$177:$BD$228),,,$C$6),ROWS($B$10:I39),COLUMNS($B$10:I39))</f>
        <v>353</v>
      </c>
      <c r="J39" s="37">
        <f>INDEX(INDEX(($B$66:$BD$117,$B$121:$BD$172,$B$177:$BD$228),,,$C$6),ROWS($B$10:J39),COLUMNS($B$10:J39))</f>
        <v>49978</v>
      </c>
      <c r="K39" s="37">
        <f>INDEX(INDEX(($B$66:$BD$117,$B$121:$BD$172,$B$177:$BD$228),,,$C$6),ROWS($B$10:K39),COLUMNS($B$10:K39))</f>
        <v>6402</v>
      </c>
      <c r="L39" s="37">
        <f>INDEX(INDEX(($B$66:$BD$117,$B$121:$BD$172,$B$177:$BD$228),,,$C$6),ROWS($B$10:L39),COLUMNS($B$10:L39))</f>
        <v>143</v>
      </c>
      <c r="M39" s="37">
        <f>INDEX(INDEX(($B$66:$BD$117,$B$121:$BD$172,$B$177:$BD$228),,,$C$6),ROWS($B$10:M39),COLUMNS($B$10:M39))</f>
        <v>373</v>
      </c>
      <c r="N39" s="37">
        <f>INDEX(INDEX(($B$66:$BD$117,$B$121:$BD$172,$B$177:$BD$228),,,$C$6),ROWS($B$10:N39),COLUMNS($B$10:N39))</f>
        <v>468</v>
      </c>
      <c r="O39" s="37">
        <f>INDEX(INDEX(($B$66:$BD$117,$B$121:$BD$172,$B$177:$BD$228),,,$C$6),ROWS($B$10:O39),COLUMNS($B$10:O39))</f>
        <v>3381</v>
      </c>
      <c r="P39" s="37">
        <f>INDEX(INDEX(($B$66:$BD$117,$B$121:$BD$172,$B$177:$BD$228),,,$C$6),ROWS($B$10:P39),COLUMNS($B$10:P39))</f>
        <v>745</v>
      </c>
      <c r="Q39" s="37">
        <f>INDEX(INDEX(($B$66:$BD$117,$B$121:$BD$172,$B$177:$BD$228),,,$C$6),ROWS($B$10:Q39),COLUMNS($B$10:Q39))</f>
        <v>2053</v>
      </c>
      <c r="R39" s="37">
        <f>INDEX(INDEX(($B$66:$BD$117,$B$121:$BD$172,$B$177:$BD$228),,,$C$6),ROWS($B$10:R39),COLUMNS($B$10:R39))</f>
        <v>1503</v>
      </c>
      <c r="S39" s="37">
        <f>INDEX(INDEX(($B$66:$BD$117,$B$121:$BD$172,$B$177:$BD$228),,,$C$6),ROWS($B$10:S39),COLUMNS($B$10:S39))</f>
        <v>2822</v>
      </c>
      <c r="T39" s="37">
        <f>INDEX(INDEX(($B$66:$BD$117,$B$121:$BD$172,$B$177:$BD$228),,,$C$6),ROWS($B$10:T39),COLUMNS($B$10:T39))</f>
        <v>362</v>
      </c>
      <c r="U39" s="37">
        <f>INDEX(INDEX(($B$66:$BD$117,$B$121:$BD$172,$B$177:$BD$228),,,$C$6),ROWS($B$10:U39),COLUMNS($B$10:U39))</f>
        <v>714</v>
      </c>
      <c r="V39" s="37">
        <f>INDEX(INDEX(($B$66:$BD$117,$B$121:$BD$172,$B$177:$BD$228),,,$C$6),ROWS($B$10:V39),COLUMNS($B$10:V39))</f>
        <v>1202</v>
      </c>
      <c r="W39" s="37">
        <f>INDEX(INDEX(($B$66:$BD$117,$B$121:$BD$172,$B$177:$BD$228),,,$C$6),ROWS($B$10:W39),COLUMNS($B$10:W39))</f>
        <v>952</v>
      </c>
      <c r="X39" s="37">
        <f>INDEX(INDEX(($B$66:$BD$117,$B$121:$BD$172,$B$177:$BD$228),,,$C$6),ROWS($B$10:X39),COLUMNS($B$10:X39))</f>
        <v>421</v>
      </c>
      <c r="Y39" s="37">
        <f>INDEX(INDEX(($B$66:$BD$117,$B$121:$BD$172,$B$177:$BD$228),,,$C$6),ROWS($B$10:Y39),COLUMNS($B$10:Y39))</f>
        <v>209</v>
      </c>
      <c r="Z39" s="37">
        <f>INDEX(INDEX(($B$66:$BD$117,$B$121:$BD$172,$B$177:$BD$228),,,$C$6),ROWS($B$10:Z39),COLUMNS($B$10:Z39))</f>
        <v>934</v>
      </c>
      <c r="AA39" s="37">
        <f>INDEX(INDEX(($B$66:$BD$117,$B$121:$BD$172,$B$177:$BD$228),,,$C$6),ROWS($B$10:AA39),COLUMNS($B$10:AA39))</f>
        <v>318</v>
      </c>
      <c r="AB39" s="37">
        <f>INDEX(INDEX(($B$66:$BD$117,$B$121:$BD$172,$B$177:$BD$228),,,$C$6),ROWS($B$10:AB39),COLUMNS($B$10:AB39))</f>
        <v>1235</v>
      </c>
      <c r="AC39" s="37">
        <f>INDEX(INDEX(($B$66:$BD$117,$B$121:$BD$172,$B$177:$BD$228),,,$C$6),ROWS($B$10:AC39),COLUMNS($B$10:AC39))</f>
        <v>1157</v>
      </c>
      <c r="AD39" s="37">
        <f>INDEX(INDEX(($B$66:$BD$117,$B$121:$BD$172,$B$177:$BD$228),,,$C$6),ROWS($B$10:AD39),COLUMNS($B$10:AD39))</f>
        <v>783</v>
      </c>
      <c r="AE39" s="37">
        <f>INDEX(INDEX(($B$66:$BD$117,$B$121:$BD$172,$B$177:$BD$228),,,$C$6),ROWS($B$10:AE39),COLUMNS($B$10:AE39))</f>
        <v>694</v>
      </c>
      <c r="AF39" s="37">
        <f>INDEX(INDEX(($B$66:$BD$117,$B$121:$BD$172,$B$177:$BD$228),,,$C$6),ROWS($B$10:AF39),COLUMNS($B$10:AF39))</f>
        <v>1086</v>
      </c>
      <c r="AG39" s="37">
        <f>INDEX(INDEX(($B$66:$BD$117,$B$121:$BD$172,$B$177:$BD$228),,,$C$6),ROWS($B$10:AG39),COLUMNS($B$10:AG39))</f>
        <v>714</v>
      </c>
      <c r="AH39" s="37" t="str">
        <f>INDEX(INDEX(($B$66:$BD$117,$B$121:$BD$172,$B$177:$BD$228),,,$C$6),ROWS($B$10:AH39),COLUMNS($B$10:AH39))</f>
        <v>N/A</v>
      </c>
      <c r="AI39" s="37">
        <f>INDEX(INDEX(($B$66:$BD$117,$B$121:$BD$172,$B$177:$BD$228),,,$C$6),ROWS($B$10:AI39),COLUMNS($B$10:AI39))</f>
        <v>175</v>
      </c>
      <c r="AJ39" s="37">
        <f>INDEX(INDEX(($B$66:$BD$117,$B$121:$BD$172,$B$177:$BD$228),,,$C$6),ROWS($B$10:AJ39),COLUMNS($B$10:AJ39))</f>
        <v>912</v>
      </c>
      <c r="AK39" s="37">
        <f>INDEX(INDEX(($B$66:$BD$117,$B$121:$BD$172,$B$177:$BD$228),,,$C$6),ROWS($B$10:AK39),COLUMNS($B$10:AK39))</f>
        <v>1138</v>
      </c>
      <c r="AL39" s="37">
        <f>INDEX(INDEX(($B$66:$BD$117,$B$121:$BD$172,$B$177:$BD$228),,,$C$6),ROWS($B$10:AL39),COLUMNS($B$10:AL39))</f>
        <v>3521</v>
      </c>
      <c r="AM39" s="37">
        <f>INDEX(INDEX(($B$66:$BD$117,$B$121:$BD$172,$B$177:$BD$228),,,$C$6),ROWS($B$10:AM39),COLUMNS($B$10:AM39))</f>
        <v>767</v>
      </c>
      <c r="AN39" s="37">
        <f>INDEX(INDEX(($B$66:$BD$117,$B$121:$BD$172,$B$177:$BD$228),,,$C$6),ROWS($B$10:AN39),COLUMNS($B$10:AN39))</f>
        <v>702</v>
      </c>
      <c r="AO39" s="37">
        <f>INDEX(INDEX(($B$66:$BD$117,$B$121:$BD$172,$B$177:$BD$228),,,$C$6),ROWS($B$10:AO39),COLUMNS($B$10:AO39))</f>
        <v>1407</v>
      </c>
      <c r="AP39" s="37">
        <f>INDEX(INDEX(($B$66:$BD$117,$B$121:$BD$172,$B$177:$BD$228),,,$C$6),ROWS($B$10:AP39),COLUMNS($B$10:AP39))</f>
        <v>1520</v>
      </c>
      <c r="AQ39" s="37">
        <f>INDEX(INDEX(($B$66:$BD$117,$B$121:$BD$172,$B$177:$BD$228),,,$C$6),ROWS($B$10:AQ39),COLUMNS($B$10:AQ39))</f>
        <v>3101</v>
      </c>
      <c r="AR39" s="37">
        <f>INDEX(INDEX(($B$66:$BD$117,$B$121:$BD$172,$B$177:$BD$228),,,$C$6),ROWS($B$10:AR39),COLUMNS($B$10:AR39))</f>
        <v>1601</v>
      </c>
      <c r="AS39" s="37">
        <f>INDEX(INDEX(($B$66:$BD$117,$B$121:$BD$172,$B$177:$BD$228),,,$C$6),ROWS($B$10:AS39),COLUMNS($B$10:AS39))</f>
        <v>336</v>
      </c>
      <c r="AT39" s="37">
        <f>INDEX(INDEX(($B$66:$BD$117,$B$121:$BD$172,$B$177:$BD$228),,,$C$6),ROWS($B$10:AT39),COLUMNS($B$10:AT39))</f>
        <v>480</v>
      </c>
      <c r="AU39" s="37">
        <f>INDEX(INDEX(($B$66:$BD$117,$B$121:$BD$172,$B$177:$BD$228),,,$C$6),ROWS($B$10:AU39),COLUMNS($B$10:AU39))</f>
        <v>0</v>
      </c>
      <c r="AV39" s="37">
        <f>INDEX(INDEX(($B$66:$BD$117,$B$121:$BD$172,$B$177:$BD$228),,,$C$6),ROWS($B$10:AV39),COLUMNS($B$10:AV39))</f>
        <v>1699</v>
      </c>
      <c r="AW39" s="37">
        <f>INDEX(INDEX(($B$66:$BD$117,$B$121:$BD$172,$B$177:$BD$228),,,$C$6),ROWS($B$10:AW39),COLUMNS($B$10:AW39))</f>
        <v>5484</v>
      </c>
      <c r="AX39" s="37">
        <f>INDEX(INDEX(($B$66:$BD$117,$B$121:$BD$172,$B$177:$BD$228),,,$C$6),ROWS($B$10:AX39),COLUMNS($B$10:AX39))</f>
        <v>4605</v>
      </c>
      <c r="AY39" s="37">
        <f>INDEX(INDEX(($B$66:$BD$117,$B$121:$BD$172,$B$177:$BD$228),,,$C$6),ROWS($B$10:AY39),COLUMNS($B$10:AY39))</f>
        <v>121</v>
      </c>
      <c r="AZ39" s="37">
        <f>INDEX(INDEX(($B$66:$BD$117,$B$121:$BD$172,$B$177:$BD$228),,,$C$6),ROWS($B$10:AZ39),COLUMNS($B$10:AZ39))</f>
        <v>1135</v>
      </c>
      <c r="BA39" s="37">
        <f>INDEX(INDEX(($B$66:$BD$117,$B$121:$BD$172,$B$177:$BD$228),,,$C$6),ROWS($B$10:BA39),COLUMNS($B$10:BA39))</f>
        <v>2997</v>
      </c>
      <c r="BB39" s="37">
        <f>INDEX(INDEX(($B$66:$BD$117,$B$121:$BD$172,$B$177:$BD$228),,,$C$6),ROWS($B$10:BB39),COLUMNS($B$10:BB39))</f>
        <v>100</v>
      </c>
      <c r="BC39" s="37">
        <f>INDEX(INDEX(($B$66:$BD$117,$B$121:$BD$172,$B$177:$BD$228),,,$C$6),ROWS($B$10:BC39),COLUMNS($B$10:BC39))</f>
        <v>1046</v>
      </c>
      <c r="BD39" s="69">
        <f>INDEX(INDEX(($B$66:$BD$117,$B$121:$BD$172,$B$177:$BD$228),,,$C$6),ROWS($B$10:BD39),COLUMNS($B$10:BD39))</f>
        <v>766</v>
      </c>
      <c r="BE39" s="74">
        <f t="shared" si="0"/>
        <v>124285</v>
      </c>
    </row>
    <row r="40" spans="1:57" x14ac:dyDescent="0.25">
      <c r="A40" s="67" t="s">
        <v>37</v>
      </c>
      <c r="B40" s="37">
        <f>INDEX(INDEX(($B$66:$BD$117,$B$121:$BD$172,$B$177:$BD$228),,,$C$6),ROWS($B$10:B40),COLUMNS($B$10:B40))</f>
        <v>1309203</v>
      </c>
      <c r="C40" s="37">
        <f>INDEX(INDEX(($B$66:$BD$117,$B$121:$BD$172,$B$177:$BD$228),,,$C$6),ROWS($B$10:C40),COLUMNS($B$10:C40))</f>
        <v>1127376</v>
      </c>
      <c r="D40" s="37">
        <f>INDEX(INDEX(($B$66:$BD$117,$B$121:$BD$172,$B$177:$BD$228),,,$C$6),ROWS($B$10:D40),COLUMNS($B$10:D40))</f>
        <v>125118</v>
      </c>
      <c r="E40" s="37">
        <f>INDEX(INDEX(($B$66:$BD$117,$B$121:$BD$172,$B$177:$BD$228),,,$C$6),ROWS($B$10:E40),COLUMNS($B$10:E40))</f>
        <v>50484</v>
      </c>
      <c r="F40" s="37">
        <f>INDEX(INDEX(($B$66:$BD$117,$B$121:$BD$172,$B$177:$BD$228),,,$C$6),ROWS($B$10:F40),COLUMNS($B$10:F40))</f>
        <v>0</v>
      </c>
      <c r="G40" s="37">
        <f>INDEX(INDEX(($B$66:$BD$117,$B$121:$BD$172,$B$177:$BD$228),,,$C$6),ROWS($B$10:G40),COLUMNS($B$10:G40))</f>
        <v>437</v>
      </c>
      <c r="H40" s="37">
        <f>INDEX(INDEX(($B$66:$BD$117,$B$121:$BD$172,$B$177:$BD$228),,,$C$6),ROWS($B$10:H40),COLUMNS($B$10:H40))</f>
        <v>440</v>
      </c>
      <c r="I40" s="37">
        <f>INDEX(INDEX(($B$66:$BD$117,$B$121:$BD$172,$B$177:$BD$228),,,$C$6),ROWS($B$10:I40),COLUMNS($B$10:I40))</f>
        <v>0</v>
      </c>
      <c r="J40" s="37">
        <f>INDEX(INDEX(($B$66:$BD$117,$B$121:$BD$172,$B$177:$BD$228),,,$C$6),ROWS($B$10:J40),COLUMNS($B$10:J40))</f>
        <v>1514</v>
      </c>
      <c r="K40" s="37">
        <f>INDEX(INDEX(($B$66:$BD$117,$B$121:$BD$172,$B$177:$BD$228),,,$C$6),ROWS($B$10:K40),COLUMNS($B$10:K40))</f>
        <v>572</v>
      </c>
      <c r="L40" s="37">
        <f>INDEX(INDEX(($B$66:$BD$117,$B$121:$BD$172,$B$177:$BD$228),,,$C$6),ROWS($B$10:L40),COLUMNS($B$10:L40))</f>
        <v>1345</v>
      </c>
      <c r="M40" s="37">
        <f>INDEX(INDEX(($B$66:$BD$117,$B$121:$BD$172,$B$177:$BD$228),,,$C$6),ROWS($B$10:M40),COLUMNS($B$10:M40))</f>
        <v>0</v>
      </c>
      <c r="N40" s="37">
        <f>INDEX(INDEX(($B$66:$BD$117,$B$121:$BD$172,$B$177:$BD$228),,,$C$6),ROWS($B$10:N40),COLUMNS($B$10:N40))</f>
        <v>101</v>
      </c>
      <c r="O40" s="37">
        <f>INDEX(INDEX(($B$66:$BD$117,$B$121:$BD$172,$B$177:$BD$228),,,$C$6),ROWS($B$10:O40),COLUMNS($B$10:O40))</f>
        <v>2746</v>
      </c>
      <c r="P40" s="37">
        <f>INDEX(INDEX(($B$66:$BD$117,$B$121:$BD$172,$B$177:$BD$228),,,$C$6),ROWS($B$10:P40),COLUMNS($B$10:P40))</f>
        <v>470</v>
      </c>
      <c r="Q40" s="37">
        <f>INDEX(INDEX(($B$66:$BD$117,$B$121:$BD$172,$B$177:$BD$228),,,$C$6),ROWS($B$10:Q40),COLUMNS($B$10:Q40))</f>
        <v>43</v>
      </c>
      <c r="R40" s="37">
        <f>INDEX(INDEX(($B$66:$BD$117,$B$121:$BD$172,$B$177:$BD$228),,,$C$6),ROWS($B$10:R40),COLUMNS($B$10:R40))</f>
        <v>20</v>
      </c>
      <c r="S40" s="37">
        <f>INDEX(INDEX(($B$66:$BD$117,$B$121:$BD$172,$B$177:$BD$228),,,$C$6),ROWS($B$10:S40),COLUMNS($B$10:S40))</f>
        <v>673</v>
      </c>
      <c r="T40" s="37">
        <f>INDEX(INDEX(($B$66:$BD$117,$B$121:$BD$172,$B$177:$BD$228),,,$C$6),ROWS($B$10:T40),COLUMNS($B$10:T40))</f>
        <v>297</v>
      </c>
      <c r="U40" s="37">
        <f>INDEX(INDEX(($B$66:$BD$117,$B$121:$BD$172,$B$177:$BD$228),,,$C$6),ROWS($B$10:U40),COLUMNS($B$10:U40))</f>
        <v>53</v>
      </c>
      <c r="V40" s="37">
        <f>INDEX(INDEX(($B$66:$BD$117,$B$121:$BD$172,$B$177:$BD$228),,,$C$6),ROWS($B$10:V40),COLUMNS($B$10:V40))</f>
        <v>102</v>
      </c>
      <c r="W40" s="37">
        <f>INDEX(INDEX(($B$66:$BD$117,$B$121:$BD$172,$B$177:$BD$228),,,$C$6),ROWS($B$10:W40),COLUMNS($B$10:W40))</f>
        <v>284</v>
      </c>
      <c r="X40" s="37">
        <f>INDEX(INDEX(($B$66:$BD$117,$B$121:$BD$172,$B$177:$BD$228),,,$C$6),ROWS($B$10:X40),COLUMNS($B$10:X40))</f>
        <v>7</v>
      </c>
      <c r="Y40" s="37">
        <f>INDEX(INDEX(($B$66:$BD$117,$B$121:$BD$172,$B$177:$BD$228),,,$C$6),ROWS($B$10:Y40),COLUMNS($B$10:Y40))</f>
        <v>6118</v>
      </c>
      <c r="Z40" s="37">
        <f>INDEX(INDEX(($B$66:$BD$117,$B$121:$BD$172,$B$177:$BD$228),,,$C$6),ROWS($B$10:Z40),COLUMNS($B$10:Z40))</f>
        <v>33</v>
      </c>
      <c r="AA40" s="37">
        <f>INDEX(INDEX(($B$66:$BD$117,$B$121:$BD$172,$B$177:$BD$228),,,$C$6),ROWS($B$10:AA40),COLUMNS($B$10:AA40))</f>
        <v>18990</v>
      </c>
      <c r="AB40" s="37">
        <f>INDEX(INDEX(($B$66:$BD$117,$B$121:$BD$172,$B$177:$BD$228),,,$C$6),ROWS($B$10:AB40),COLUMNS($B$10:AB40))</f>
        <v>426</v>
      </c>
      <c r="AC40" s="37">
        <f>INDEX(INDEX(($B$66:$BD$117,$B$121:$BD$172,$B$177:$BD$228),,,$C$6),ROWS($B$10:AC40),COLUMNS($B$10:AC40))</f>
        <v>0</v>
      </c>
      <c r="AD40" s="37">
        <f>INDEX(INDEX(($B$66:$BD$117,$B$121:$BD$172,$B$177:$BD$228),,,$C$6),ROWS($B$10:AD40),COLUMNS($B$10:AD40))</f>
        <v>0</v>
      </c>
      <c r="AE40" s="37">
        <f>INDEX(INDEX(($B$66:$BD$117,$B$121:$BD$172,$B$177:$BD$228),,,$C$6),ROWS($B$10:AE40),COLUMNS($B$10:AE40))</f>
        <v>289</v>
      </c>
      <c r="AF40" s="37">
        <f>INDEX(INDEX(($B$66:$BD$117,$B$121:$BD$172,$B$177:$BD$228),,,$C$6),ROWS($B$10:AF40),COLUMNS($B$10:AF40))</f>
        <v>0</v>
      </c>
      <c r="AG40" s="37">
        <f>INDEX(INDEX(($B$66:$BD$117,$B$121:$BD$172,$B$177:$BD$228),,,$C$6),ROWS($B$10:AG40),COLUMNS($B$10:AG40))</f>
        <v>110</v>
      </c>
      <c r="AH40" s="37">
        <f>INDEX(INDEX(($B$66:$BD$117,$B$121:$BD$172,$B$177:$BD$228),,,$C$6),ROWS($B$10:AH40),COLUMNS($B$10:AH40))</f>
        <v>0</v>
      </c>
      <c r="AI40" s="37" t="str">
        <f>INDEX(INDEX(($B$66:$BD$117,$B$121:$BD$172,$B$177:$BD$228),,,$C$6),ROWS($B$10:AI40),COLUMNS($B$10:AI40))</f>
        <v>N/A</v>
      </c>
      <c r="AJ40" s="37">
        <f>INDEX(INDEX(($B$66:$BD$117,$B$121:$BD$172,$B$177:$BD$228),,,$C$6),ROWS($B$10:AJ40),COLUMNS($B$10:AJ40))</f>
        <v>591</v>
      </c>
      <c r="AK40" s="37">
        <f>INDEX(INDEX(($B$66:$BD$117,$B$121:$BD$172,$B$177:$BD$228),,,$C$6),ROWS($B$10:AK40),COLUMNS($B$10:AK40))</f>
        <v>223</v>
      </c>
      <c r="AL40" s="37">
        <f>INDEX(INDEX(($B$66:$BD$117,$B$121:$BD$172,$B$177:$BD$228),,,$C$6),ROWS($B$10:AL40),COLUMNS($B$10:AL40))</f>
        <v>2905</v>
      </c>
      <c r="AM40" s="37">
        <f>INDEX(INDEX(($B$66:$BD$117,$B$121:$BD$172,$B$177:$BD$228),,,$C$6),ROWS($B$10:AM40),COLUMNS($B$10:AM40))</f>
        <v>1609</v>
      </c>
      <c r="AN40" s="37">
        <f>INDEX(INDEX(($B$66:$BD$117,$B$121:$BD$172,$B$177:$BD$228),,,$C$6),ROWS($B$10:AN40),COLUMNS($B$10:AN40))</f>
        <v>0</v>
      </c>
      <c r="AO40" s="37">
        <f>INDEX(INDEX(($B$66:$BD$117,$B$121:$BD$172,$B$177:$BD$228),,,$C$6),ROWS($B$10:AO40),COLUMNS($B$10:AO40))</f>
        <v>324</v>
      </c>
      <c r="AP40" s="37">
        <f>INDEX(INDEX(($B$66:$BD$117,$B$121:$BD$172,$B$177:$BD$228),,,$C$6),ROWS($B$10:AP40),COLUMNS($B$10:AP40))</f>
        <v>186</v>
      </c>
      <c r="AQ40" s="37">
        <f>INDEX(INDEX(($B$66:$BD$117,$B$121:$BD$172,$B$177:$BD$228),,,$C$6),ROWS($B$10:AQ40),COLUMNS($B$10:AQ40))</f>
        <v>208</v>
      </c>
      <c r="AR40" s="37">
        <f>INDEX(INDEX(($B$66:$BD$117,$B$121:$BD$172,$B$177:$BD$228),,,$C$6),ROWS($B$10:AR40),COLUMNS($B$10:AR40))</f>
        <v>890</v>
      </c>
      <c r="AS40" s="37">
        <f>INDEX(INDEX(($B$66:$BD$117,$B$121:$BD$172,$B$177:$BD$228),,,$C$6),ROWS($B$10:AS40),COLUMNS($B$10:AS40))</f>
        <v>1248</v>
      </c>
      <c r="AT40" s="37">
        <f>INDEX(INDEX(($B$66:$BD$117,$B$121:$BD$172,$B$177:$BD$228),,,$C$6),ROWS($B$10:AT40),COLUMNS($B$10:AT40))</f>
        <v>323</v>
      </c>
      <c r="AU40" s="37">
        <f>INDEX(INDEX(($B$66:$BD$117,$B$121:$BD$172,$B$177:$BD$228),,,$C$6),ROWS($B$10:AU40),COLUMNS($B$10:AU40))</f>
        <v>0</v>
      </c>
      <c r="AV40" s="37">
        <f>INDEX(INDEX(($B$66:$BD$117,$B$121:$BD$172,$B$177:$BD$228),,,$C$6),ROWS($B$10:AV40),COLUMNS($B$10:AV40))</f>
        <v>77</v>
      </c>
      <c r="AW40" s="37">
        <f>INDEX(INDEX(($B$66:$BD$117,$B$121:$BD$172,$B$177:$BD$228),,,$C$6),ROWS($B$10:AW40),COLUMNS($B$10:AW40))</f>
        <v>2150</v>
      </c>
      <c r="AX40" s="37">
        <f>INDEX(INDEX(($B$66:$BD$117,$B$121:$BD$172,$B$177:$BD$228),,,$C$6),ROWS($B$10:AX40),COLUMNS($B$10:AX40))</f>
        <v>557</v>
      </c>
      <c r="AY40" s="37">
        <f>INDEX(INDEX(($B$66:$BD$117,$B$121:$BD$172,$B$177:$BD$228),,,$C$6),ROWS($B$10:AY40),COLUMNS($B$10:AY40))</f>
        <v>2960</v>
      </c>
      <c r="AZ40" s="37">
        <f>INDEX(INDEX(($B$66:$BD$117,$B$121:$BD$172,$B$177:$BD$228),,,$C$6),ROWS($B$10:AZ40),COLUMNS($B$10:AZ40))</f>
        <v>660</v>
      </c>
      <c r="BA40" s="37">
        <f>INDEX(INDEX(($B$66:$BD$117,$B$121:$BD$172,$B$177:$BD$228),,,$C$6),ROWS($B$10:BA40),COLUMNS($B$10:BA40))</f>
        <v>113</v>
      </c>
      <c r="BB40" s="37">
        <f>INDEX(INDEX(($B$66:$BD$117,$B$121:$BD$172,$B$177:$BD$228),,,$C$6),ROWS($B$10:BB40),COLUMNS($B$10:BB40))</f>
        <v>80</v>
      </c>
      <c r="BC40" s="37">
        <f>INDEX(INDEX(($B$66:$BD$117,$B$121:$BD$172,$B$177:$BD$228),,,$C$6),ROWS($B$10:BC40),COLUMNS($B$10:BC40))</f>
        <v>239</v>
      </c>
      <c r="BD40" s="69">
        <f>INDEX(INDEX(($B$66:$BD$117,$B$121:$BD$172,$B$177:$BD$228),,,$C$6),ROWS($B$10:BD40),COLUMNS($B$10:BD40))</f>
        <v>71</v>
      </c>
      <c r="BE40" s="74">
        <f t="shared" si="0"/>
        <v>50484</v>
      </c>
    </row>
    <row r="41" spans="1:57" x14ac:dyDescent="0.25">
      <c r="A41" s="67" t="s">
        <v>38</v>
      </c>
      <c r="B41" s="37">
        <f>INDEX(INDEX(($B$66:$BD$117,$B$121:$BD$172,$B$177:$BD$228),,,$C$6),ROWS($B$10:B41),COLUMNS($B$10:B41))</f>
        <v>8772744</v>
      </c>
      <c r="C41" s="37">
        <f>INDEX(INDEX(($B$66:$BD$117,$B$121:$BD$172,$B$177:$BD$228),,,$C$6),ROWS($B$10:C41),COLUMNS($B$10:C41))</f>
        <v>7929570</v>
      </c>
      <c r="D41" s="37">
        <f>INDEX(INDEX(($B$66:$BD$117,$B$121:$BD$172,$B$177:$BD$228),,,$C$6),ROWS($B$10:D41),COLUMNS($B$10:D41))</f>
        <v>655465</v>
      </c>
      <c r="E41" s="37">
        <f>INDEX(INDEX(($B$66:$BD$117,$B$121:$BD$172,$B$177:$BD$228),,,$C$6),ROWS($B$10:E41),COLUMNS($B$10:E41))</f>
        <v>130223</v>
      </c>
      <c r="F41" s="37">
        <f>INDEX(INDEX(($B$66:$BD$117,$B$121:$BD$172,$B$177:$BD$228),,,$C$6),ROWS($B$10:F41),COLUMNS($B$10:F41))</f>
        <v>779</v>
      </c>
      <c r="G41" s="37">
        <f>INDEX(INDEX(($B$66:$BD$117,$B$121:$BD$172,$B$177:$BD$228),,,$C$6),ROWS($B$10:G41),COLUMNS($B$10:G41))</f>
        <v>359</v>
      </c>
      <c r="H41" s="37">
        <f>INDEX(INDEX(($B$66:$BD$117,$B$121:$BD$172,$B$177:$BD$228),,,$C$6),ROWS($B$10:H41),COLUMNS($B$10:H41))</f>
        <v>1328</v>
      </c>
      <c r="I41" s="37">
        <f>INDEX(INDEX(($B$66:$BD$117,$B$121:$BD$172,$B$177:$BD$228),,,$C$6),ROWS($B$10:I41),COLUMNS($B$10:I41))</f>
        <v>57</v>
      </c>
      <c r="J41" s="37">
        <f>INDEX(INDEX(($B$66:$BD$117,$B$121:$BD$172,$B$177:$BD$228),,,$C$6),ROWS($B$10:J41),COLUMNS($B$10:J41))</f>
        <v>4330</v>
      </c>
      <c r="K41" s="37">
        <f>INDEX(INDEX(($B$66:$BD$117,$B$121:$BD$172,$B$177:$BD$228),,,$C$6),ROWS($B$10:K41),COLUMNS($B$10:K41))</f>
        <v>380</v>
      </c>
      <c r="L41" s="37">
        <f>INDEX(INDEX(($B$66:$BD$117,$B$121:$BD$172,$B$177:$BD$228),,,$C$6),ROWS($B$10:L41),COLUMNS($B$10:L41))</f>
        <v>3466</v>
      </c>
      <c r="M41" s="37">
        <f>INDEX(INDEX(($B$66:$BD$117,$B$121:$BD$172,$B$177:$BD$228),,,$C$6),ROWS($B$10:M41),COLUMNS($B$10:M41))</f>
        <v>1921</v>
      </c>
      <c r="N41" s="37">
        <f>INDEX(INDEX(($B$66:$BD$117,$B$121:$BD$172,$B$177:$BD$228),,,$C$6),ROWS($B$10:N41),COLUMNS($B$10:N41))</f>
        <v>840</v>
      </c>
      <c r="O41" s="37">
        <f>INDEX(INDEX(($B$66:$BD$117,$B$121:$BD$172,$B$177:$BD$228),,,$C$6),ROWS($B$10:O41),COLUMNS($B$10:O41))</f>
        <v>10649</v>
      </c>
      <c r="P41" s="37">
        <f>INDEX(INDEX(($B$66:$BD$117,$B$121:$BD$172,$B$177:$BD$228),,,$C$6),ROWS($B$10:P41),COLUMNS($B$10:P41))</f>
        <v>3002</v>
      </c>
      <c r="Q41" s="37">
        <f>INDEX(INDEX(($B$66:$BD$117,$B$121:$BD$172,$B$177:$BD$228),,,$C$6),ROWS($B$10:Q41),COLUMNS($B$10:Q41))</f>
        <v>22</v>
      </c>
      <c r="R41" s="37">
        <f>INDEX(INDEX(($B$66:$BD$117,$B$121:$BD$172,$B$177:$BD$228),,,$C$6),ROWS($B$10:R41),COLUMNS($B$10:R41))</f>
        <v>113</v>
      </c>
      <c r="S41" s="37">
        <f>INDEX(INDEX(($B$66:$BD$117,$B$121:$BD$172,$B$177:$BD$228),,,$C$6),ROWS($B$10:S41),COLUMNS($B$10:S41))</f>
        <v>2052</v>
      </c>
      <c r="T41" s="37">
        <f>INDEX(INDEX(($B$66:$BD$117,$B$121:$BD$172,$B$177:$BD$228),,,$C$6),ROWS($B$10:T41),COLUMNS($B$10:T41))</f>
        <v>1039</v>
      </c>
      <c r="U41" s="37">
        <f>INDEX(INDEX(($B$66:$BD$117,$B$121:$BD$172,$B$177:$BD$228),,,$C$6),ROWS($B$10:U41),COLUMNS($B$10:U41))</f>
        <v>357</v>
      </c>
      <c r="V41" s="37">
        <f>INDEX(INDEX(($B$66:$BD$117,$B$121:$BD$172,$B$177:$BD$228),,,$C$6),ROWS($B$10:V41),COLUMNS($B$10:V41))</f>
        <v>426</v>
      </c>
      <c r="W41" s="37">
        <f>INDEX(INDEX(($B$66:$BD$117,$B$121:$BD$172,$B$177:$BD$228),,,$C$6),ROWS($B$10:W41),COLUMNS($B$10:W41))</f>
        <v>631</v>
      </c>
      <c r="X41" s="37">
        <f>INDEX(INDEX(($B$66:$BD$117,$B$121:$BD$172,$B$177:$BD$228),,,$C$6),ROWS($B$10:X41),COLUMNS($B$10:X41))</f>
        <v>339</v>
      </c>
      <c r="Y41" s="37">
        <f>INDEX(INDEX(($B$66:$BD$117,$B$121:$BD$172,$B$177:$BD$228),,,$C$6),ROWS($B$10:Y41),COLUMNS($B$10:Y41))</f>
        <v>430</v>
      </c>
      <c r="Z41" s="37">
        <f>INDEX(INDEX(($B$66:$BD$117,$B$121:$BD$172,$B$177:$BD$228),,,$C$6),ROWS($B$10:Z41),COLUMNS($B$10:Z41))</f>
        <v>3474</v>
      </c>
      <c r="AA41" s="37">
        <f>INDEX(INDEX(($B$66:$BD$117,$B$121:$BD$172,$B$177:$BD$228),,,$C$6),ROWS($B$10:AA41),COLUMNS($B$10:AA41))</f>
        <v>4907</v>
      </c>
      <c r="AB41" s="37">
        <f>INDEX(INDEX(($B$66:$BD$117,$B$121:$BD$172,$B$177:$BD$228),,,$C$6),ROWS($B$10:AB41),COLUMNS($B$10:AB41))</f>
        <v>324</v>
      </c>
      <c r="AC41" s="37">
        <f>INDEX(INDEX(($B$66:$BD$117,$B$121:$BD$172,$B$177:$BD$228),,,$C$6),ROWS($B$10:AC41),COLUMNS($B$10:AC41))</f>
        <v>570</v>
      </c>
      <c r="AD41" s="37">
        <f>INDEX(INDEX(($B$66:$BD$117,$B$121:$BD$172,$B$177:$BD$228),,,$C$6),ROWS($B$10:AD41),COLUMNS($B$10:AD41))</f>
        <v>106</v>
      </c>
      <c r="AE41" s="37">
        <f>INDEX(INDEX(($B$66:$BD$117,$B$121:$BD$172,$B$177:$BD$228),,,$C$6),ROWS($B$10:AE41),COLUMNS($B$10:AE41))</f>
        <v>384</v>
      </c>
      <c r="AF41" s="37">
        <f>INDEX(INDEX(($B$66:$BD$117,$B$121:$BD$172,$B$177:$BD$228),,,$C$6),ROWS($B$10:AF41),COLUMNS($B$10:AF41))</f>
        <v>67</v>
      </c>
      <c r="AG41" s="37">
        <f>INDEX(INDEX(($B$66:$BD$117,$B$121:$BD$172,$B$177:$BD$228),,,$C$6),ROWS($B$10:AG41),COLUMNS($B$10:AG41))</f>
        <v>35</v>
      </c>
      <c r="AH41" s="37">
        <f>INDEX(INDEX(($B$66:$BD$117,$B$121:$BD$172,$B$177:$BD$228),,,$C$6),ROWS($B$10:AH41),COLUMNS($B$10:AH41))</f>
        <v>908</v>
      </c>
      <c r="AI41" s="37">
        <f>INDEX(INDEX(($B$66:$BD$117,$B$121:$BD$172,$B$177:$BD$228),,,$C$6),ROWS($B$10:AI41),COLUMNS($B$10:AI41))</f>
        <v>126</v>
      </c>
      <c r="AJ41" s="37" t="str">
        <f>INDEX(INDEX(($B$66:$BD$117,$B$121:$BD$172,$B$177:$BD$228),,,$C$6),ROWS($B$10:AJ41),COLUMNS($B$10:AJ41))</f>
        <v>N/A</v>
      </c>
      <c r="AK41" s="37">
        <f>INDEX(INDEX(($B$66:$BD$117,$B$121:$BD$172,$B$177:$BD$228),,,$C$6),ROWS($B$10:AK41),COLUMNS($B$10:AK41))</f>
        <v>45</v>
      </c>
      <c r="AL41" s="37">
        <f>INDEX(INDEX(($B$66:$BD$117,$B$121:$BD$172,$B$177:$BD$228),,,$C$6),ROWS($B$10:AL41),COLUMNS($B$10:AL41))</f>
        <v>40495</v>
      </c>
      <c r="AM41" s="37">
        <f>INDEX(INDEX(($B$66:$BD$117,$B$121:$BD$172,$B$177:$BD$228),,,$C$6),ROWS($B$10:AM41),COLUMNS($B$10:AM41))</f>
        <v>3236</v>
      </c>
      <c r="AN41" s="37">
        <f>INDEX(INDEX(($B$66:$BD$117,$B$121:$BD$172,$B$177:$BD$228),,,$C$6),ROWS($B$10:AN41),COLUMNS($B$10:AN41))</f>
        <v>55</v>
      </c>
      <c r="AO41" s="37">
        <f>INDEX(INDEX(($B$66:$BD$117,$B$121:$BD$172,$B$177:$BD$228),,,$C$6),ROWS($B$10:AO41),COLUMNS($B$10:AO41))</f>
        <v>1452</v>
      </c>
      <c r="AP41" s="37">
        <f>INDEX(INDEX(($B$66:$BD$117,$B$121:$BD$172,$B$177:$BD$228),,,$C$6),ROWS($B$10:AP41),COLUMNS($B$10:AP41))</f>
        <v>1540</v>
      </c>
      <c r="AQ41" s="37">
        <f>INDEX(INDEX(($B$66:$BD$117,$B$121:$BD$172,$B$177:$BD$228),,,$C$6),ROWS($B$10:AQ41),COLUMNS($B$10:AQ41))</f>
        <v>760</v>
      </c>
      <c r="AR41" s="37">
        <f>INDEX(INDEX(($B$66:$BD$117,$B$121:$BD$172,$B$177:$BD$228),,,$C$6),ROWS($B$10:AR41),COLUMNS($B$10:AR41))</f>
        <v>23597</v>
      </c>
      <c r="AS41" s="37">
        <f>INDEX(INDEX(($B$66:$BD$117,$B$121:$BD$172,$B$177:$BD$228),,,$C$6),ROWS($B$10:AS41),COLUMNS($B$10:AS41))</f>
        <v>429</v>
      </c>
      <c r="AT41" s="37">
        <f>INDEX(INDEX(($B$66:$BD$117,$B$121:$BD$172,$B$177:$BD$228),,,$C$6),ROWS($B$10:AT41),COLUMNS($B$10:AT41))</f>
        <v>2372</v>
      </c>
      <c r="AU41" s="37">
        <f>INDEX(INDEX(($B$66:$BD$117,$B$121:$BD$172,$B$177:$BD$228),,,$C$6),ROWS($B$10:AU41),COLUMNS($B$10:AU41))</f>
        <v>581</v>
      </c>
      <c r="AV41" s="37">
        <f>INDEX(INDEX(($B$66:$BD$117,$B$121:$BD$172,$B$177:$BD$228),,,$C$6),ROWS($B$10:AV41),COLUMNS($B$10:AV41))</f>
        <v>1400</v>
      </c>
      <c r="AW41" s="37">
        <f>INDEX(INDEX(($B$66:$BD$117,$B$121:$BD$172,$B$177:$BD$228),,,$C$6),ROWS($B$10:AW41),COLUMNS($B$10:AW41))</f>
        <v>2509</v>
      </c>
      <c r="AX41" s="37">
        <f>INDEX(INDEX(($B$66:$BD$117,$B$121:$BD$172,$B$177:$BD$228),,,$C$6),ROWS($B$10:AX41),COLUMNS($B$10:AX41))</f>
        <v>425</v>
      </c>
      <c r="AY41" s="37">
        <f>INDEX(INDEX(($B$66:$BD$117,$B$121:$BD$172,$B$177:$BD$228),,,$C$6),ROWS($B$10:AY41),COLUMNS($B$10:AY41))</f>
        <v>35</v>
      </c>
      <c r="AZ41" s="37">
        <f>INDEX(INDEX(($B$66:$BD$117,$B$121:$BD$172,$B$177:$BD$228),,,$C$6),ROWS($B$10:AZ41),COLUMNS($B$10:AZ41))</f>
        <v>5024</v>
      </c>
      <c r="BA41" s="37">
        <f>INDEX(INDEX(($B$66:$BD$117,$B$121:$BD$172,$B$177:$BD$228),,,$C$6),ROWS($B$10:BA41),COLUMNS($B$10:BA41))</f>
        <v>1847</v>
      </c>
      <c r="BB41" s="37">
        <f>INDEX(INDEX(($B$66:$BD$117,$B$121:$BD$172,$B$177:$BD$228),,,$C$6),ROWS($B$10:BB41),COLUMNS($B$10:BB41))</f>
        <v>297</v>
      </c>
      <c r="BC41" s="37">
        <f>INDEX(INDEX(($B$66:$BD$117,$B$121:$BD$172,$B$177:$BD$228),,,$C$6),ROWS($B$10:BC41),COLUMNS($B$10:BC41))</f>
        <v>680</v>
      </c>
      <c r="BD41" s="69">
        <f>INDEX(INDEX(($B$66:$BD$117,$B$121:$BD$172,$B$177:$BD$228),,,$C$6),ROWS($B$10:BD41),COLUMNS($B$10:BD41))</f>
        <v>23</v>
      </c>
      <c r="BE41" s="74">
        <f t="shared" si="0"/>
        <v>130223</v>
      </c>
    </row>
    <row r="42" spans="1:57" x14ac:dyDescent="0.25">
      <c r="A42" s="67" t="s">
        <v>39</v>
      </c>
      <c r="B42" s="37">
        <f>INDEX(INDEX(($B$66:$BD$117,$B$121:$BD$172,$B$177:$BD$228),,,$C$6),ROWS($B$10:B42),COLUMNS($B$10:B42))</f>
        <v>2060595</v>
      </c>
      <c r="C42" s="37">
        <f>INDEX(INDEX(($B$66:$BD$117,$B$121:$BD$172,$B$177:$BD$228),,,$C$6),ROWS($B$10:C42),COLUMNS($B$10:C42))</f>
        <v>1769341</v>
      </c>
      <c r="D42" s="37">
        <f>INDEX(INDEX(($B$66:$BD$117,$B$121:$BD$172,$B$177:$BD$228),,,$C$6),ROWS($B$10:D42),COLUMNS($B$10:D42))</f>
        <v>226243</v>
      </c>
      <c r="E42" s="37">
        <f>INDEX(INDEX(($B$66:$BD$117,$B$121:$BD$172,$B$177:$BD$228),,,$C$6),ROWS($B$10:E42),COLUMNS($B$10:E42))</f>
        <v>54693</v>
      </c>
      <c r="F42" s="37">
        <f>INDEX(INDEX(($B$66:$BD$117,$B$121:$BD$172,$B$177:$BD$228),,,$C$6),ROWS($B$10:F42),COLUMNS($B$10:F42))</f>
        <v>787</v>
      </c>
      <c r="G42" s="37">
        <f>INDEX(INDEX(($B$66:$BD$117,$B$121:$BD$172,$B$177:$BD$228),,,$C$6),ROWS($B$10:G42),COLUMNS($B$10:G42))</f>
        <v>320</v>
      </c>
      <c r="H42" s="37">
        <f>INDEX(INDEX(($B$66:$BD$117,$B$121:$BD$172,$B$177:$BD$228),,,$C$6),ROWS($B$10:H42),COLUMNS($B$10:H42))</f>
        <v>6391</v>
      </c>
      <c r="I42" s="37">
        <f>INDEX(INDEX(($B$66:$BD$117,$B$121:$BD$172,$B$177:$BD$228),,,$C$6),ROWS($B$10:I42),COLUMNS($B$10:I42))</f>
        <v>410</v>
      </c>
      <c r="J42" s="37">
        <f>INDEX(INDEX(($B$66:$BD$117,$B$121:$BD$172,$B$177:$BD$228),,,$C$6),ROWS($B$10:J42),COLUMNS($B$10:J42))</f>
        <v>4536</v>
      </c>
      <c r="K42" s="37">
        <f>INDEX(INDEX(($B$66:$BD$117,$B$121:$BD$172,$B$177:$BD$228),,,$C$6),ROWS($B$10:K42),COLUMNS($B$10:K42))</f>
        <v>4780</v>
      </c>
      <c r="L42" s="37">
        <f>INDEX(INDEX(($B$66:$BD$117,$B$121:$BD$172,$B$177:$BD$228),,,$C$6),ROWS($B$10:L42),COLUMNS($B$10:L42))</f>
        <v>280</v>
      </c>
      <c r="M42" s="37">
        <f>INDEX(INDEX(($B$66:$BD$117,$B$121:$BD$172,$B$177:$BD$228),,,$C$6),ROWS($B$10:M42),COLUMNS($B$10:M42))</f>
        <v>100</v>
      </c>
      <c r="N42" s="37">
        <f>INDEX(INDEX(($B$66:$BD$117,$B$121:$BD$172,$B$177:$BD$228),,,$C$6),ROWS($B$10:N42),COLUMNS($B$10:N42))</f>
        <v>25</v>
      </c>
      <c r="O42" s="37">
        <f>INDEX(INDEX(($B$66:$BD$117,$B$121:$BD$172,$B$177:$BD$228),,,$C$6),ROWS($B$10:O42),COLUMNS($B$10:O42))</f>
        <v>4707</v>
      </c>
      <c r="P42" s="37">
        <f>INDEX(INDEX(($B$66:$BD$117,$B$121:$BD$172,$B$177:$BD$228),,,$C$6),ROWS($B$10:P42),COLUMNS($B$10:P42))</f>
        <v>192</v>
      </c>
      <c r="Q42" s="37">
        <f>INDEX(INDEX(($B$66:$BD$117,$B$121:$BD$172,$B$177:$BD$228),,,$C$6),ROWS($B$10:Q42),COLUMNS($B$10:Q42))</f>
        <v>168</v>
      </c>
      <c r="R42" s="37">
        <f>INDEX(INDEX(($B$66:$BD$117,$B$121:$BD$172,$B$177:$BD$228),,,$C$6),ROWS($B$10:R42),COLUMNS($B$10:R42))</f>
        <v>355</v>
      </c>
      <c r="S42" s="37">
        <f>INDEX(INDEX(($B$66:$BD$117,$B$121:$BD$172,$B$177:$BD$228),,,$C$6),ROWS($B$10:S42),COLUMNS($B$10:S42))</f>
        <v>790</v>
      </c>
      <c r="T42" s="37">
        <f>INDEX(INDEX(($B$66:$BD$117,$B$121:$BD$172,$B$177:$BD$228),,,$C$6),ROWS($B$10:T42),COLUMNS($B$10:T42))</f>
        <v>660</v>
      </c>
      <c r="U42" s="37">
        <f>INDEX(INDEX(($B$66:$BD$117,$B$121:$BD$172,$B$177:$BD$228),,,$C$6),ROWS($B$10:U42),COLUMNS($B$10:U42))</f>
        <v>384</v>
      </c>
      <c r="V42" s="37">
        <f>INDEX(INDEX(($B$66:$BD$117,$B$121:$BD$172,$B$177:$BD$228),,,$C$6),ROWS($B$10:V42),COLUMNS($B$10:V42))</f>
        <v>672</v>
      </c>
      <c r="W42" s="37">
        <f>INDEX(INDEX(($B$66:$BD$117,$B$121:$BD$172,$B$177:$BD$228),,,$C$6),ROWS($B$10:W42),COLUMNS($B$10:W42))</f>
        <v>159</v>
      </c>
      <c r="X42" s="37">
        <f>INDEX(INDEX(($B$66:$BD$117,$B$121:$BD$172,$B$177:$BD$228),,,$C$6),ROWS($B$10:X42),COLUMNS($B$10:X42))</f>
        <v>790</v>
      </c>
      <c r="Y42" s="37">
        <f>INDEX(INDEX(($B$66:$BD$117,$B$121:$BD$172,$B$177:$BD$228),,,$C$6),ROWS($B$10:Y42),COLUMNS($B$10:Y42))</f>
        <v>57</v>
      </c>
      <c r="Z42" s="37">
        <f>INDEX(INDEX(($B$66:$BD$117,$B$121:$BD$172,$B$177:$BD$228),,,$C$6),ROWS($B$10:Z42),COLUMNS($B$10:Z42))</f>
        <v>505</v>
      </c>
      <c r="AA42" s="37">
        <f>INDEX(INDEX(($B$66:$BD$117,$B$121:$BD$172,$B$177:$BD$228),,,$C$6),ROWS($B$10:AA42),COLUMNS($B$10:AA42))</f>
        <v>303</v>
      </c>
      <c r="AB42" s="37">
        <f>INDEX(INDEX(($B$66:$BD$117,$B$121:$BD$172,$B$177:$BD$228),,,$C$6),ROWS($B$10:AB42),COLUMNS($B$10:AB42))</f>
        <v>602</v>
      </c>
      <c r="AC42" s="37">
        <f>INDEX(INDEX(($B$66:$BD$117,$B$121:$BD$172,$B$177:$BD$228),,,$C$6),ROWS($B$10:AC42),COLUMNS($B$10:AC42))</f>
        <v>284</v>
      </c>
      <c r="AD42" s="37">
        <f>INDEX(INDEX(($B$66:$BD$117,$B$121:$BD$172,$B$177:$BD$228),,,$C$6),ROWS($B$10:AD42),COLUMNS($B$10:AD42))</f>
        <v>451</v>
      </c>
      <c r="AE42" s="37">
        <f>INDEX(INDEX(($B$66:$BD$117,$B$121:$BD$172,$B$177:$BD$228),,,$C$6),ROWS($B$10:AE42),COLUMNS($B$10:AE42))</f>
        <v>1216</v>
      </c>
      <c r="AF42" s="37">
        <f>INDEX(INDEX(($B$66:$BD$117,$B$121:$BD$172,$B$177:$BD$228),,,$C$6),ROWS($B$10:AF42),COLUMNS($B$10:AF42))</f>
        <v>139</v>
      </c>
      <c r="AG42" s="37">
        <f>INDEX(INDEX(($B$66:$BD$117,$B$121:$BD$172,$B$177:$BD$228),,,$C$6),ROWS($B$10:AG42),COLUMNS($B$10:AG42))</f>
        <v>194</v>
      </c>
      <c r="AH42" s="37">
        <f>INDEX(INDEX(($B$66:$BD$117,$B$121:$BD$172,$B$177:$BD$228),,,$C$6),ROWS($B$10:AH42),COLUMNS($B$10:AH42))</f>
        <v>604</v>
      </c>
      <c r="AI42" s="37">
        <f>INDEX(INDEX(($B$66:$BD$117,$B$121:$BD$172,$B$177:$BD$228),,,$C$6),ROWS($B$10:AI42),COLUMNS($B$10:AI42))</f>
        <v>268</v>
      </c>
      <c r="AJ42" s="37">
        <f>INDEX(INDEX(($B$66:$BD$117,$B$121:$BD$172,$B$177:$BD$228),,,$C$6),ROWS($B$10:AJ42),COLUMNS($B$10:AJ42))</f>
        <v>252</v>
      </c>
      <c r="AK42" s="37" t="str">
        <f>INDEX(INDEX(($B$66:$BD$117,$B$121:$BD$172,$B$177:$BD$228),,,$C$6),ROWS($B$10:AK42),COLUMNS($B$10:AK42))</f>
        <v>N/A</v>
      </c>
      <c r="AL42" s="37">
        <f>INDEX(INDEX(($B$66:$BD$117,$B$121:$BD$172,$B$177:$BD$228),,,$C$6),ROWS($B$10:AL42),COLUMNS($B$10:AL42))</f>
        <v>1111</v>
      </c>
      <c r="AM42" s="37">
        <f>INDEX(INDEX(($B$66:$BD$117,$B$121:$BD$172,$B$177:$BD$228),,,$C$6),ROWS($B$10:AM42),COLUMNS($B$10:AM42))</f>
        <v>335</v>
      </c>
      <c r="AN42" s="37">
        <f>INDEX(INDEX(($B$66:$BD$117,$B$121:$BD$172,$B$177:$BD$228),,,$C$6),ROWS($B$10:AN42),COLUMNS($B$10:AN42))</f>
        <v>41</v>
      </c>
      <c r="AO42" s="37">
        <f>INDEX(INDEX(($B$66:$BD$117,$B$121:$BD$172,$B$177:$BD$228),,,$C$6),ROWS($B$10:AO42),COLUMNS($B$10:AO42))</f>
        <v>1178</v>
      </c>
      <c r="AP42" s="37">
        <f>INDEX(INDEX(($B$66:$BD$117,$B$121:$BD$172,$B$177:$BD$228),,,$C$6),ROWS($B$10:AP42),COLUMNS($B$10:AP42))</f>
        <v>1076</v>
      </c>
      <c r="AQ42" s="37">
        <f>INDEX(INDEX(($B$66:$BD$117,$B$121:$BD$172,$B$177:$BD$228),,,$C$6),ROWS($B$10:AQ42),COLUMNS($B$10:AQ42))</f>
        <v>932</v>
      </c>
      <c r="AR42" s="37">
        <f>INDEX(INDEX(($B$66:$BD$117,$B$121:$BD$172,$B$177:$BD$228),,,$C$6),ROWS($B$10:AR42),COLUMNS($B$10:AR42))</f>
        <v>822</v>
      </c>
      <c r="AS42" s="37">
        <f>INDEX(INDEX(($B$66:$BD$117,$B$121:$BD$172,$B$177:$BD$228),,,$C$6),ROWS($B$10:AS42),COLUMNS($B$10:AS42))</f>
        <v>0</v>
      </c>
      <c r="AT42" s="37">
        <f>INDEX(INDEX(($B$66:$BD$117,$B$121:$BD$172,$B$177:$BD$228),,,$C$6),ROWS($B$10:AT42),COLUMNS($B$10:AT42))</f>
        <v>325</v>
      </c>
      <c r="AU42" s="37">
        <f>INDEX(INDEX(($B$66:$BD$117,$B$121:$BD$172,$B$177:$BD$228),,,$C$6),ROWS($B$10:AU42),COLUMNS($B$10:AU42))</f>
        <v>509</v>
      </c>
      <c r="AV42" s="37">
        <f>INDEX(INDEX(($B$66:$BD$117,$B$121:$BD$172,$B$177:$BD$228),,,$C$6),ROWS($B$10:AV42),COLUMNS($B$10:AV42))</f>
        <v>338</v>
      </c>
      <c r="AW42" s="37">
        <f>INDEX(INDEX(($B$66:$BD$117,$B$121:$BD$172,$B$177:$BD$228),,,$C$6),ROWS($B$10:AW42),COLUMNS($B$10:AW42))</f>
        <v>11955</v>
      </c>
      <c r="AX42" s="37">
        <f>INDEX(INDEX(($B$66:$BD$117,$B$121:$BD$172,$B$177:$BD$228),,,$C$6),ROWS($B$10:AX42),COLUMNS($B$10:AX42))</f>
        <v>1382</v>
      </c>
      <c r="AY42" s="37">
        <f>INDEX(INDEX(($B$66:$BD$117,$B$121:$BD$172,$B$177:$BD$228),,,$C$6),ROWS($B$10:AY42),COLUMNS($B$10:AY42))</f>
        <v>81</v>
      </c>
      <c r="AZ42" s="37">
        <f>INDEX(INDEX(($B$66:$BD$117,$B$121:$BD$172,$B$177:$BD$228),,,$C$6),ROWS($B$10:AZ42),COLUMNS($B$10:AZ42))</f>
        <v>1560</v>
      </c>
      <c r="BA42" s="37">
        <f>INDEX(INDEX(($B$66:$BD$117,$B$121:$BD$172,$B$177:$BD$228),,,$C$6),ROWS($B$10:BA42),COLUMNS($B$10:BA42))</f>
        <v>1251</v>
      </c>
      <c r="BB42" s="37">
        <f>INDEX(INDEX(($B$66:$BD$117,$B$121:$BD$172,$B$177:$BD$228),,,$C$6),ROWS($B$10:BB42),COLUMNS($B$10:BB42))</f>
        <v>0</v>
      </c>
      <c r="BC42" s="37">
        <f>INDEX(INDEX(($B$66:$BD$117,$B$121:$BD$172,$B$177:$BD$228),,,$C$6),ROWS($B$10:BC42),COLUMNS($B$10:BC42))</f>
        <v>321</v>
      </c>
      <c r="BD42" s="69">
        <f>INDEX(INDEX(($B$66:$BD$117,$B$121:$BD$172,$B$177:$BD$228),,,$C$6),ROWS($B$10:BD42),COLUMNS($B$10:BD42))</f>
        <v>95</v>
      </c>
      <c r="BE42" s="74">
        <f t="shared" si="0"/>
        <v>54693</v>
      </c>
    </row>
    <row r="43" spans="1:57" x14ac:dyDescent="0.25">
      <c r="A43" s="67" t="s">
        <v>40</v>
      </c>
      <c r="B43" s="37">
        <f>INDEX(INDEX(($B$66:$BD$117,$B$121:$BD$172,$B$177:$BD$228),,,$C$6),ROWS($B$10:B43),COLUMNS($B$10:B43))</f>
        <v>19352153</v>
      </c>
      <c r="C43" s="37">
        <f>INDEX(INDEX(($B$66:$BD$117,$B$121:$BD$172,$B$177:$BD$228),,,$C$6),ROWS($B$10:C43),COLUMNS($B$10:C43))</f>
        <v>17202134</v>
      </c>
      <c r="D43" s="37">
        <f>INDEX(INDEX(($B$66:$BD$117,$B$121:$BD$172,$B$177:$BD$228),,,$C$6),ROWS($B$10:D43),COLUMNS($B$10:D43))</f>
        <v>1723117</v>
      </c>
      <c r="E43" s="37">
        <f>INDEX(INDEX(($B$66:$BD$117,$B$121:$BD$172,$B$177:$BD$228),,,$C$6),ROWS($B$10:E43),COLUMNS($B$10:E43))</f>
        <v>270053</v>
      </c>
      <c r="F43" s="37">
        <f>INDEX(INDEX(($B$66:$BD$117,$B$121:$BD$172,$B$177:$BD$228),,,$C$6),ROWS($B$10:F43),COLUMNS($B$10:F43))</f>
        <v>1364</v>
      </c>
      <c r="G43" s="37">
        <f>INDEX(INDEX(($B$66:$BD$117,$B$121:$BD$172,$B$177:$BD$228),,,$C$6),ROWS($B$10:G43),COLUMNS($B$10:G43))</f>
        <v>4002</v>
      </c>
      <c r="H43" s="37">
        <f>INDEX(INDEX(($B$66:$BD$117,$B$121:$BD$172,$B$177:$BD$228),,,$C$6),ROWS($B$10:H43),COLUMNS($B$10:H43))</f>
        <v>4146</v>
      </c>
      <c r="I43" s="37">
        <f>INDEX(INDEX(($B$66:$BD$117,$B$121:$BD$172,$B$177:$BD$228),,,$C$6),ROWS($B$10:I43),COLUMNS($B$10:I43))</f>
        <v>247</v>
      </c>
      <c r="J43" s="37">
        <f>INDEX(INDEX(($B$66:$BD$117,$B$121:$BD$172,$B$177:$BD$228),,,$C$6),ROWS($B$10:J43),COLUMNS($B$10:J43))</f>
        <v>24623</v>
      </c>
      <c r="K43" s="37">
        <f>INDEX(INDEX(($B$66:$BD$117,$B$121:$BD$172,$B$177:$BD$228),,,$C$6),ROWS($B$10:K43),COLUMNS($B$10:K43))</f>
        <v>3596</v>
      </c>
      <c r="L43" s="37">
        <f>INDEX(INDEX(($B$66:$BD$117,$B$121:$BD$172,$B$177:$BD$228),,,$C$6),ROWS($B$10:L43),COLUMNS($B$10:L43))</f>
        <v>14595</v>
      </c>
      <c r="M43" s="37">
        <f>INDEX(INDEX(($B$66:$BD$117,$B$121:$BD$172,$B$177:$BD$228),,,$C$6),ROWS($B$10:M43),COLUMNS($B$10:M43))</f>
        <v>477</v>
      </c>
      <c r="N43" s="37">
        <f>INDEX(INDEX(($B$66:$BD$117,$B$121:$BD$172,$B$177:$BD$228),,,$C$6),ROWS($B$10:N43),COLUMNS($B$10:N43))</f>
        <v>3936</v>
      </c>
      <c r="O43" s="37">
        <f>INDEX(INDEX(($B$66:$BD$117,$B$121:$BD$172,$B$177:$BD$228),,,$C$6),ROWS($B$10:O43),COLUMNS($B$10:O43))</f>
        <v>27392</v>
      </c>
      <c r="P43" s="37">
        <f>INDEX(INDEX(($B$66:$BD$117,$B$121:$BD$172,$B$177:$BD$228),,,$C$6),ROWS($B$10:P43),COLUMNS($B$10:P43))</f>
        <v>7592</v>
      </c>
      <c r="Q43" s="37">
        <f>INDEX(INDEX(($B$66:$BD$117,$B$121:$BD$172,$B$177:$BD$228),,,$C$6),ROWS($B$10:Q43),COLUMNS($B$10:Q43))</f>
        <v>1598</v>
      </c>
      <c r="R43" s="37">
        <f>INDEX(INDEX(($B$66:$BD$117,$B$121:$BD$172,$B$177:$BD$228),,,$C$6),ROWS($B$10:R43),COLUMNS($B$10:R43))</f>
        <v>607</v>
      </c>
      <c r="S43" s="37">
        <f>INDEX(INDEX(($B$66:$BD$117,$B$121:$BD$172,$B$177:$BD$228),,,$C$6),ROWS($B$10:S43),COLUMNS($B$10:S43))</f>
        <v>8017</v>
      </c>
      <c r="T43" s="37">
        <f>INDEX(INDEX(($B$66:$BD$117,$B$121:$BD$172,$B$177:$BD$228),,,$C$6),ROWS($B$10:T43),COLUMNS($B$10:T43))</f>
        <v>3040</v>
      </c>
      <c r="U43" s="37">
        <f>INDEX(INDEX(($B$66:$BD$117,$B$121:$BD$172,$B$177:$BD$228),,,$C$6),ROWS($B$10:U43),COLUMNS($B$10:U43))</f>
        <v>955</v>
      </c>
      <c r="V43" s="37">
        <f>INDEX(INDEX(($B$66:$BD$117,$B$121:$BD$172,$B$177:$BD$228),,,$C$6),ROWS($B$10:V43),COLUMNS($B$10:V43))</f>
        <v>1437</v>
      </c>
      <c r="W43" s="37">
        <f>INDEX(INDEX(($B$66:$BD$117,$B$121:$BD$172,$B$177:$BD$228),,,$C$6),ROWS($B$10:W43),COLUMNS($B$10:W43))</f>
        <v>1753</v>
      </c>
      <c r="X43" s="37">
        <f>INDEX(INDEX(($B$66:$BD$117,$B$121:$BD$172,$B$177:$BD$228),,,$C$6),ROWS($B$10:X43),COLUMNS($B$10:X43))</f>
        <v>1083</v>
      </c>
      <c r="Y43" s="37">
        <f>INDEX(INDEX(($B$66:$BD$117,$B$121:$BD$172,$B$177:$BD$228),,,$C$6),ROWS($B$10:Y43),COLUMNS($B$10:Y43))</f>
        <v>1345</v>
      </c>
      <c r="Z43" s="37">
        <f>INDEX(INDEX(($B$66:$BD$117,$B$121:$BD$172,$B$177:$BD$228),,,$C$6),ROWS($B$10:Z43),COLUMNS($B$10:Z43))</f>
        <v>7321</v>
      </c>
      <c r="AA43" s="37">
        <f>INDEX(INDEX(($B$66:$BD$117,$B$121:$BD$172,$B$177:$BD$228),,,$C$6),ROWS($B$10:AA43),COLUMNS($B$10:AA43))</f>
        <v>15073</v>
      </c>
      <c r="AB43" s="37">
        <f>INDEX(INDEX(($B$66:$BD$117,$B$121:$BD$172,$B$177:$BD$228),,,$C$6),ROWS($B$10:AB43),COLUMNS($B$10:AB43))</f>
        <v>5191</v>
      </c>
      <c r="AC43" s="37">
        <f>INDEX(INDEX(($B$66:$BD$117,$B$121:$BD$172,$B$177:$BD$228),,,$C$6),ROWS($B$10:AC43),COLUMNS($B$10:AC43))</f>
        <v>1059</v>
      </c>
      <c r="AD43" s="37">
        <f>INDEX(INDEX(($B$66:$BD$117,$B$121:$BD$172,$B$177:$BD$228),,,$C$6),ROWS($B$10:AD43),COLUMNS($B$10:AD43))</f>
        <v>773</v>
      </c>
      <c r="AE43" s="37">
        <f>INDEX(INDEX(($B$66:$BD$117,$B$121:$BD$172,$B$177:$BD$228),,,$C$6),ROWS($B$10:AE43),COLUMNS($B$10:AE43))</f>
        <v>3310</v>
      </c>
      <c r="AF43" s="37">
        <f>INDEX(INDEX(($B$66:$BD$117,$B$121:$BD$172,$B$177:$BD$228),,,$C$6),ROWS($B$10:AF43),COLUMNS($B$10:AF43))</f>
        <v>421</v>
      </c>
      <c r="AG43" s="37">
        <f>INDEX(INDEX(($B$66:$BD$117,$B$121:$BD$172,$B$177:$BD$228),,,$C$6),ROWS($B$10:AG43),COLUMNS($B$10:AG43))</f>
        <v>78</v>
      </c>
      <c r="AH43" s="37">
        <f>INDEX(INDEX(($B$66:$BD$117,$B$121:$BD$172,$B$177:$BD$228),,,$C$6),ROWS($B$10:AH43),COLUMNS($B$10:AH43))</f>
        <v>600</v>
      </c>
      <c r="AI43" s="37">
        <f>INDEX(INDEX(($B$66:$BD$117,$B$121:$BD$172,$B$177:$BD$228),,,$C$6),ROWS($B$10:AI43),COLUMNS($B$10:AI43))</f>
        <v>2760</v>
      </c>
      <c r="AJ43" s="37">
        <f>INDEX(INDEX(($B$66:$BD$117,$B$121:$BD$172,$B$177:$BD$228),,,$C$6),ROWS($B$10:AJ43),COLUMNS($B$10:AJ43))</f>
        <v>42574</v>
      </c>
      <c r="AK43" s="37">
        <f>INDEX(INDEX(($B$66:$BD$117,$B$121:$BD$172,$B$177:$BD$228),,,$C$6),ROWS($B$10:AK43),COLUMNS($B$10:AK43))</f>
        <v>646</v>
      </c>
      <c r="AL43" s="37" t="str">
        <f>INDEX(INDEX(($B$66:$BD$117,$B$121:$BD$172,$B$177:$BD$228),,,$C$6),ROWS($B$10:AL43),COLUMNS($B$10:AL43))</f>
        <v>N/A</v>
      </c>
      <c r="AM43" s="37">
        <f>INDEX(INDEX(($B$66:$BD$117,$B$121:$BD$172,$B$177:$BD$228),,,$C$6),ROWS($B$10:AM43),COLUMNS($B$10:AM43))</f>
        <v>10544</v>
      </c>
      <c r="AN43" s="37">
        <f>INDEX(INDEX(($B$66:$BD$117,$B$121:$BD$172,$B$177:$BD$228),,,$C$6),ROWS($B$10:AN43),COLUMNS($B$10:AN43))</f>
        <v>77</v>
      </c>
      <c r="AO43" s="37">
        <f>INDEX(INDEX(($B$66:$BD$117,$B$121:$BD$172,$B$177:$BD$228),,,$C$6),ROWS($B$10:AO43),COLUMNS($B$10:AO43))</f>
        <v>4625</v>
      </c>
      <c r="AP43" s="37">
        <f>INDEX(INDEX(($B$66:$BD$117,$B$121:$BD$172,$B$177:$BD$228),,,$C$6),ROWS($B$10:AP43),COLUMNS($B$10:AP43))</f>
        <v>1327</v>
      </c>
      <c r="AQ43" s="37">
        <f>INDEX(INDEX(($B$66:$BD$117,$B$121:$BD$172,$B$177:$BD$228),,,$C$6),ROWS($B$10:AQ43),COLUMNS($B$10:AQ43))</f>
        <v>1055</v>
      </c>
      <c r="AR43" s="37">
        <f>INDEX(INDEX(($B$66:$BD$117,$B$121:$BD$172,$B$177:$BD$228),,,$C$6),ROWS($B$10:AR43),COLUMNS($B$10:AR43))</f>
        <v>22895</v>
      </c>
      <c r="AS43" s="37">
        <f>INDEX(INDEX(($B$66:$BD$117,$B$121:$BD$172,$B$177:$BD$228),,,$C$6),ROWS($B$10:AS43),COLUMNS($B$10:AS43))</f>
        <v>3222</v>
      </c>
      <c r="AT43" s="37">
        <f>INDEX(INDEX(($B$66:$BD$117,$B$121:$BD$172,$B$177:$BD$228),,,$C$6),ROWS($B$10:AT43),COLUMNS($B$10:AT43))</f>
        <v>5952</v>
      </c>
      <c r="AU43" s="37">
        <f>INDEX(INDEX(($B$66:$BD$117,$B$121:$BD$172,$B$177:$BD$228),,,$C$6),ROWS($B$10:AU43),COLUMNS($B$10:AU43))</f>
        <v>0</v>
      </c>
      <c r="AV43" s="37">
        <f>INDEX(INDEX(($B$66:$BD$117,$B$121:$BD$172,$B$177:$BD$228),,,$C$6),ROWS($B$10:AV43),COLUMNS($B$10:AV43))</f>
        <v>1279</v>
      </c>
      <c r="AW43" s="37">
        <f>INDEX(INDEX(($B$66:$BD$117,$B$121:$BD$172,$B$177:$BD$228),,,$C$6),ROWS($B$10:AW43),COLUMNS($B$10:AW43))</f>
        <v>11231</v>
      </c>
      <c r="AX43" s="37">
        <f>INDEX(INDEX(($B$66:$BD$117,$B$121:$BD$172,$B$177:$BD$228),,,$C$6),ROWS($B$10:AX43),COLUMNS($B$10:AX43))</f>
        <v>622</v>
      </c>
      <c r="AY43" s="37">
        <f>INDEX(INDEX(($B$66:$BD$117,$B$121:$BD$172,$B$177:$BD$228),,,$C$6),ROWS($B$10:AY43),COLUMNS($B$10:AY43))</f>
        <v>2764</v>
      </c>
      <c r="AZ43" s="37">
        <f>INDEX(INDEX(($B$66:$BD$117,$B$121:$BD$172,$B$177:$BD$228),,,$C$6),ROWS($B$10:AZ43),COLUMNS($B$10:AZ43))</f>
        <v>7939</v>
      </c>
      <c r="BA43" s="37">
        <f>INDEX(INDEX(($B$66:$BD$117,$B$121:$BD$172,$B$177:$BD$228),,,$C$6),ROWS($B$10:BA43),COLUMNS($B$10:BA43))</f>
        <v>2614</v>
      </c>
      <c r="BB43" s="37">
        <f>INDEX(INDEX(($B$66:$BD$117,$B$121:$BD$172,$B$177:$BD$228),,,$C$6),ROWS($B$10:BB43),COLUMNS($B$10:BB43))</f>
        <v>921</v>
      </c>
      <c r="BC43" s="37">
        <f>INDEX(INDEX(($B$66:$BD$117,$B$121:$BD$172,$B$177:$BD$228),,,$C$6),ROWS($B$10:BC43),COLUMNS($B$10:BC43))</f>
        <v>979</v>
      </c>
      <c r="BD43" s="69">
        <f>INDEX(INDEX(($B$66:$BD$117,$B$121:$BD$172,$B$177:$BD$228),,,$C$6),ROWS($B$10:BD43),COLUMNS($B$10:BD43))</f>
        <v>396</v>
      </c>
      <c r="BE43" s="74">
        <f t="shared" si="0"/>
        <v>270053</v>
      </c>
    </row>
    <row r="44" spans="1:57" x14ac:dyDescent="0.25">
      <c r="A44" s="67" t="s">
        <v>41</v>
      </c>
      <c r="B44" s="37">
        <f>INDEX(INDEX(($B$66:$BD$117,$B$121:$BD$172,$B$177:$BD$228),,,$C$6),ROWS($B$10:B44),COLUMNS($B$10:B44))</f>
        <v>9640490</v>
      </c>
      <c r="C44" s="37">
        <f>INDEX(INDEX(($B$66:$BD$117,$B$121:$BD$172,$B$177:$BD$228),,,$C$6),ROWS($B$10:C44),COLUMNS($B$10:C44))</f>
        <v>8167830</v>
      </c>
      <c r="D44" s="37">
        <f>INDEX(INDEX(($B$66:$BD$117,$B$121:$BD$172,$B$177:$BD$228),,,$C$6),ROWS($B$10:D44),COLUMNS($B$10:D44))</f>
        <v>1149080</v>
      </c>
      <c r="E44" s="37">
        <f>INDEX(INDEX(($B$66:$BD$117,$B$121:$BD$172,$B$177:$BD$228),,,$C$6),ROWS($B$10:E44),COLUMNS($B$10:E44))</f>
        <v>273149</v>
      </c>
      <c r="F44" s="37">
        <f>INDEX(INDEX(($B$66:$BD$117,$B$121:$BD$172,$B$177:$BD$228),,,$C$6),ROWS($B$10:F44),COLUMNS($B$10:F44))</f>
        <v>4329</v>
      </c>
      <c r="G44" s="37">
        <f>INDEX(INDEX(($B$66:$BD$117,$B$121:$BD$172,$B$177:$BD$228),,,$C$6),ROWS($B$10:G44),COLUMNS($B$10:G44))</f>
        <v>1458</v>
      </c>
      <c r="H44" s="37">
        <f>INDEX(INDEX(($B$66:$BD$117,$B$121:$BD$172,$B$177:$BD$228),,,$C$6),ROWS($B$10:H44),COLUMNS($B$10:H44))</f>
        <v>3493</v>
      </c>
      <c r="I44" s="37">
        <f>INDEX(INDEX(($B$66:$BD$117,$B$121:$BD$172,$B$177:$BD$228),,,$C$6),ROWS($B$10:I44),COLUMNS($B$10:I44))</f>
        <v>861</v>
      </c>
      <c r="J44" s="37">
        <f>INDEX(INDEX(($B$66:$BD$117,$B$121:$BD$172,$B$177:$BD$228),,,$C$6),ROWS($B$10:J44),COLUMNS($B$10:J44))</f>
        <v>13883</v>
      </c>
      <c r="K44" s="37">
        <f>INDEX(INDEX(($B$66:$BD$117,$B$121:$BD$172,$B$177:$BD$228),,,$C$6),ROWS($B$10:K44),COLUMNS($B$10:K44))</f>
        <v>4790</v>
      </c>
      <c r="L44" s="37">
        <f>INDEX(INDEX(($B$66:$BD$117,$B$121:$BD$172,$B$177:$BD$228),,,$C$6),ROWS($B$10:L44),COLUMNS($B$10:L44))</f>
        <v>4914</v>
      </c>
      <c r="M44" s="37">
        <f>INDEX(INDEX(($B$66:$BD$117,$B$121:$BD$172,$B$177:$BD$228),,,$C$6),ROWS($B$10:M44),COLUMNS($B$10:M44))</f>
        <v>2180</v>
      </c>
      <c r="N44" s="37">
        <f>INDEX(INDEX(($B$66:$BD$117,$B$121:$BD$172,$B$177:$BD$228),,,$C$6),ROWS($B$10:N44),COLUMNS($B$10:N44))</f>
        <v>1801</v>
      </c>
      <c r="O44" s="37">
        <f>INDEX(INDEX(($B$66:$BD$117,$B$121:$BD$172,$B$177:$BD$228),,,$C$6),ROWS($B$10:O44),COLUMNS($B$10:O44))</f>
        <v>26365</v>
      </c>
      <c r="P44" s="37">
        <f>INDEX(INDEX(($B$66:$BD$117,$B$121:$BD$172,$B$177:$BD$228),,,$C$6),ROWS($B$10:P44),COLUMNS($B$10:P44))</f>
        <v>16823</v>
      </c>
      <c r="Q44" s="37">
        <f>INDEX(INDEX(($B$66:$BD$117,$B$121:$BD$172,$B$177:$BD$228),,,$C$6),ROWS($B$10:Q44),COLUMNS($B$10:Q44))</f>
        <v>1566</v>
      </c>
      <c r="R44" s="37">
        <f>INDEX(INDEX(($B$66:$BD$117,$B$121:$BD$172,$B$177:$BD$228),,,$C$6),ROWS($B$10:R44),COLUMNS($B$10:R44))</f>
        <v>334</v>
      </c>
      <c r="S44" s="37">
        <f>INDEX(INDEX(($B$66:$BD$117,$B$121:$BD$172,$B$177:$BD$228),,,$C$6),ROWS($B$10:S44),COLUMNS($B$10:S44))</f>
        <v>6378</v>
      </c>
      <c r="T44" s="37">
        <f>INDEX(INDEX(($B$66:$BD$117,$B$121:$BD$172,$B$177:$BD$228),,,$C$6),ROWS($B$10:T44),COLUMNS($B$10:T44))</f>
        <v>4532</v>
      </c>
      <c r="U44" s="37">
        <f>INDEX(INDEX(($B$66:$BD$117,$B$121:$BD$172,$B$177:$BD$228),,,$C$6),ROWS($B$10:U44),COLUMNS($B$10:U44))</f>
        <v>775</v>
      </c>
      <c r="V44" s="37">
        <f>INDEX(INDEX(($B$66:$BD$117,$B$121:$BD$172,$B$177:$BD$228),,,$C$6),ROWS($B$10:V44),COLUMNS($B$10:V44))</f>
        <v>1595</v>
      </c>
      <c r="W44" s="37">
        <f>INDEX(INDEX(($B$66:$BD$117,$B$121:$BD$172,$B$177:$BD$228),,,$C$6),ROWS($B$10:W44),COLUMNS($B$10:W44))</f>
        <v>1531</v>
      </c>
      <c r="X44" s="37">
        <f>INDEX(INDEX(($B$66:$BD$117,$B$121:$BD$172,$B$177:$BD$228),,,$C$6),ROWS($B$10:X44),COLUMNS($B$10:X44))</f>
        <v>919</v>
      </c>
      <c r="Y44" s="37">
        <f>INDEX(INDEX(($B$66:$BD$117,$B$121:$BD$172,$B$177:$BD$228),,,$C$6),ROWS($B$10:Y44),COLUMNS($B$10:Y44))</f>
        <v>1259</v>
      </c>
      <c r="Z44" s="37">
        <f>INDEX(INDEX(($B$66:$BD$117,$B$121:$BD$172,$B$177:$BD$228),,,$C$6),ROWS($B$10:Z44),COLUMNS($B$10:Z44))</f>
        <v>9005</v>
      </c>
      <c r="AA44" s="37">
        <f>INDEX(INDEX(($B$66:$BD$117,$B$121:$BD$172,$B$177:$BD$228),,,$C$6),ROWS($B$10:AA44),COLUMNS($B$10:AA44))</f>
        <v>3710</v>
      </c>
      <c r="AB44" s="37">
        <f>INDEX(INDEX(($B$66:$BD$117,$B$121:$BD$172,$B$177:$BD$228),,,$C$6),ROWS($B$10:AB44),COLUMNS($B$10:AB44))</f>
        <v>6161</v>
      </c>
      <c r="AC44" s="37">
        <f>INDEX(INDEX(($B$66:$BD$117,$B$121:$BD$172,$B$177:$BD$228),,,$C$6),ROWS($B$10:AC44),COLUMNS($B$10:AC44))</f>
        <v>1523</v>
      </c>
      <c r="AD44" s="37">
        <f>INDEX(INDEX(($B$66:$BD$117,$B$121:$BD$172,$B$177:$BD$228),,,$C$6),ROWS($B$10:AD44),COLUMNS($B$10:AD44))</f>
        <v>2377</v>
      </c>
      <c r="AE44" s="37">
        <f>INDEX(INDEX(($B$66:$BD$117,$B$121:$BD$172,$B$177:$BD$228),,,$C$6),ROWS($B$10:AE44),COLUMNS($B$10:AE44))</f>
        <v>2623</v>
      </c>
      <c r="AF44" s="37">
        <f>INDEX(INDEX(($B$66:$BD$117,$B$121:$BD$172,$B$177:$BD$228),,,$C$6),ROWS($B$10:AF44),COLUMNS($B$10:AF44))</f>
        <v>244</v>
      </c>
      <c r="AG44" s="37">
        <f>INDEX(INDEX(($B$66:$BD$117,$B$121:$BD$172,$B$177:$BD$228),,,$C$6),ROWS($B$10:AG44),COLUMNS($B$10:AG44))</f>
        <v>628</v>
      </c>
      <c r="AH44" s="37">
        <f>INDEX(INDEX(($B$66:$BD$117,$B$121:$BD$172,$B$177:$BD$228),,,$C$6),ROWS($B$10:AH44),COLUMNS($B$10:AH44))</f>
        <v>1627</v>
      </c>
      <c r="AI44" s="37">
        <f>INDEX(INDEX(($B$66:$BD$117,$B$121:$BD$172,$B$177:$BD$228),,,$C$6),ROWS($B$10:AI44),COLUMNS($B$10:AI44))</f>
        <v>754</v>
      </c>
      <c r="AJ44" s="37">
        <f>INDEX(INDEX(($B$66:$BD$117,$B$121:$BD$172,$B$177:$BD$228),,,$C$6),ROWS($B$10:AJ44),COLUMNS($B$10:AJ44))</f>
        <v>11468</v>
      </c>
      <c r="AK44" s="37">
        <f>INDEX(INDEX(($B$66:$BD$117,$B$121:$BD$172,$B$177:$BD$228),,,$C$6),ROWS($B$10:AK44),COLUMNS($B$10:AK44))</f>
        <v>1138</v>
      </c>
      <c r="AL44" s="37">
        <f>INDEX(INDEX(($B$66:$BD$117,$B$121:$BD$172,$B$177:$BD$228),,,$C$6),ROWS($B$10:AL44),COLUMNS($B$10:AL44))</f>
        <v>19891</v>
      </c>
      <c r="AM44" s="37" t="str">
        <f>INDEX(INDEX(($B$66:$BD$117,$B$121:$BD$172,$B$177:$BD$228),,,$C$6),ROWS($B$10:AM44),COLUMNS($B$10:AM44))</f>
        <v>N/A</v>
      </c>
      <c r="AN44" s="37">
        <f>INDEX(INDEX(($B$66:$BD$117,$B$121:$BD$172,$B$177:$BD$228),,,$C$6),ROWS($B$10:AN44),COLUMNS($B$10:AN44))</f>
        <v>206</v>
      </c>
      <c r="AO44" s="37">
        <f>INDEX(INDEX(($B$66:$BD$117,$B$121:$BD$172,$B$177:$BD$228),,,$C$6),ROWS($B$10:AO44),COLUMNS($B$10:AO44))</f>
        <v>9337</v>
      </c>
      <c r="AP44" s="37">
        <f>INDEX(INDEX(($B$66:$BD$117,$B$121:$BD$172,$B$177:$BD$228),,,$C$6),ROWS($B$10:AP44),COLUMNS($B$10:AP44))</f>
        <v>1263</v>
      </c>
      <c r="AQ44" s="37">
        <f>INDEX(INDEX(($B$66:$BD$117,$B$121:$BD$172,$B$177:$BD$228),,,$C$6),ROWS($B$10:AQ44),COLUMNS($B$10:AQ44))</f>
        <v>1333</v>
      </c>
      <c r="AR44" s="37">
        <f>INDEX(INDEX(($B$66:$BD$117,$B$121:$BD$172,$B$177:$BD$228),,,$C$6),ROWS($B$10:AR44),COLUMNS($B$10:AR44))</f>
        <v>12179</v>
      </c>
      <c r="AS44" s="37">
        <f>INDEX(INDEX(($B$66:$BD$117,$B$121:$BD$172,$B$177:$BD$228),,,$C$6),ROWS($B$10:AS44),COLUMNS($B$10:AS44))</f>
        <v>290</v>
      </c>
      <c r="AT44" s="37">
        <f>INDEX(INDEX(($B$66:$BD$117,$B$121:$BD$172,$B$177:$BD$228),,,$C$6),ROWS($B$10:AT44),COLUMNS($B$10:AT44))</f>
        <v>25532</v>
      </c>
      <c r="AU44" s="37">
        <f>INDEX(INDEX(($B$66:$BD$117,$B$121:$BD$172,$B$177:$BD$228),,,$C$6),ROWS($B$10:AU44),COLUMNS($B$10:AU44))</f>
        <v>351</v>
      </c>
      <c r="AV44" s="37">
        <f>INDEX(INDEX(($B$66:$BD$117,$B$121:$BD$172,$B$177:$BD$228),,,$C$6),ROWS($B$10:AV44),COLUMNS($B$10:AV44))</f>
        <v>9230</v>
      </c>
      <c r="AW44" s="37">
        <f>INDEX(INDEX(($B$66:$BD$117,$B$121:$BD$172,$B$177:$BD$228),,,$C$6),ROWS($B$10:AW44),COLUMNS($B$10:AW44))</f>
        <v>12638</v>
      </c>
      <c r="AX44" s="37">
        <f>INDEX(INDEX(($B$66:$BD$117,$B$121:$BD$172,$B$177:$BD$228),,,$C$6),ROWS($B$10:AX44),COLUMNS($B$10:AX44))</f>
        <v>1189</v>
      </c>
      <c r="AY44" s="37">
        <f>INDEX(INDEX(($B$66:$BD$117,$B$121:$BD$172,$B$177:$BD$228),,,$C$6),ROWS($B$10:AY44),COLUMNS($B$10:AY44))</f>
        <v>445</v>
      </c>
      <c r="AZ44" s="37">
        <f>INDEX(INDEX(($B$66:$BD$117,$B$121:$BD$172,$B$177:$BD$228),,,$C$6),ROWS($B$10:AZ44),COLUMNS($B$10:AZ44))</f>
        <v>26759</v>
      </c>
      <c r="BA44" s="37">
        <f>INDEX(INDEX(($B$66:$BD$117,$B$121:$BD$172,$B$177:$BD$228),,,$C$6),ROWS($B$10:BA44),COLUMNS($B$10:BA44))</f>
        <v>5915</v>
      </c>
      <c r="BB44" s="37">
        <f>INDEX(INDEX(($B$66:$BD$117,$B$121:$BD$172,$B$177:$BD$228),,,$C$6),ROWS($B$10:BB44),COLUMNS($B$10:BB44))</f>
        <v>2677</v>
      </c>
      <c r="BC44" s="37">
        <f>INDEX(INDEX(($B$66:$BD$117,$B$121:$BD$172,$B$177:$BD$228),,,$C$6),ROWS($B$10:BC44),COLUMNS($B$10:BC44))</f>
        <v>2266</v>
      </c>
      <c r="BD44" s="69">
        <f>INDEX(INDEX(($B$66:$BD$117,$B$121:$BD$172,$B$177:$BD$228),,,$C$6),ROWS($B$10:BD44),COLUMNS($B$10:BD44))</f>
        <v>604</v>
      </c>
      <c r="BE44" s="74">
        <f t="shared" si="0"/>
        <v>273149</v>
      </c>
    </row>
    <row r="45" spans="1:57" x14ac:dyDescent="0.25">
      <c r="A45" s="67" t="s">
        <v>42</v>
      </c>
      <c r="B45" s="37">
        <f>INDEX(INDEX(($B$66:$BD$117,$B$121:$BD$172,$B$177:$BD$228),,,$C$6),ROWS($B$10:B45),COLUMNS($B$10:B45))</f>
        <v>689838</v>
      </c>
      <c r="C45" s="37">
        <f>INDEX(INDEX(($B$66:$BD$117,$B$121:$BD$172,$B$177:$BD$228),,,$C$6),ROWS($B$10:C45),COLUMNS($B$10:C45))</f>
        <v>563978</v>
      </c>
      <c r="D45" s="37">
        <f>INDEX(INDEX(($B$66:$BD$117,$B$121:$BD$172,$B$177:$BD$228),,,$C$6),ROWS($B$10:D45),COLUMNS($B$10:D45))</f>
        <v>84294</v>
      </c>
      <c r="E45" s="37">
        <f>INDEX(INDEX(($B$66:$BD$117,$B$121:$BD$172,$B$177:$BD$228),,,$C$6),ROWS($B$10:E45),COLUMNS($B$10:E45))</f>
        <v>38213</v>
      </c>
      <c r="F45" s="37">
        <f>INDEX(INDEX(($B$66:$BD$117,$B$121:$BD$172,$B$177:$BD$228),,,$C$6),ROWS($B$10:F45),COLUMNS($B$10:F45))</f>
        <v>83</v>
      </c>
      <c r="G45" s="37">
        <f>INDEX(INDEX(($B$66:$BD$117,$B$121:$BD$172,$B$177:$BD$228),,,$C$6),ROWS($B$10:G45),COLUMNS($B$10:G45))</f>
        <v>70</v>
      </c>
      <c r="H45" s="37">
        <f>INDEX(INDEX(($B$66:$BD$117,$B$121:$BD$172,$B$177:$BD$228),,,$C$6),ROWS($B$10:H45),COLUMNS($B$10:H45))</f>
        <v>1571</v>
      </c>
      <c r="I45" s="37">
        <f>INDEX(INDEX(($B$66:$BD$117,$B$121:$BD$172,$B$177:$BD$228),,,$C$6),ROWS($B$10:I45),COLUMNS($B$10:I45))</f>
        <v>0</v>
      </c>
      <c r="J45" s="37">
        <f>INDEX(INDEX(($B$66:$BD$117,$B$121:$BD$172,$B$177:$BD$228),,,$C$6),ROWS($B$10:J45),COLUMNS($B$10:J45))</f>
        <v>999</v>
      </c>
      <c r="K45" s="37">
        <f>INDEX(INDEX(($B$66:$BD$117,$B$121:$BD$172,$B$177:$BD$228),,,$C$6),ROWS($B$10:K45),COLUMNS($B$10:K45))</f>
        <v>546</v>
      </c>
      <c r="L45" s="37">
        <f>INDEX(INDEX(($B$66:$BD$117,$B$121:$BD$172,$B$177:$BD$228),,,$C$6),ROWS($B$10:L45),COLUMNS($B$10:L45))</f>
        <v>65</v>
      </c>
      <c r="M45" s="37">
        <f>INDEX(INDEX(($B$66:$BD$117,$B$121:$BD$172,$B$177:$BD$228),,,$C$6),ROWS($B$10:M45),COLUMNS($B$10:M45))</f>
        <v>0</v>
      </c>
      <c r="N45" s="37">
        <f>INDEX(INDEX(($B$66:$BD$117,$B$121:$BD$172,$B$177:$BD$228),,,$C$6),ROWS($B$10:N45),COLUMNS($B$10:N45))</f>
        <v>70</v>
      </c>
      <c r="O45" s="37">
        <f>INDEX(INDEX(($B$66:$BD$117,$B$121:$BD$172,$B$177:$BD$228),,,$C$6),ROWS($B$10:O45),COLUMNS($B$10:O45))</f>
        <v>950</v>
      </c>
      <c r="P45" s="37">
        <f>INDEX(INDEX(($B$66:$BD$117,$B$121:$BD$172,$B$177:$BD$228),,,$C$6),ROWS($B$10:P45),COLUMNS($B$10:P45))</f>
        <v>98</v>
      </c>
      <c r="Q45" s="37">
        <f>INDEX(INDEX(($B$66:$BD$117,$B$121:$BD$172,$B$177:$BD$228),,,$C$6),ROWS($B$10:Q45),COLUMNS($B$10:Q45))</f>
        <v>160</v>
      </c>
      <c r="R45" s="37">
        <f>INDEX(INDEX(($B$66:$BD$117,$B$121:$BD$172,$B$177:$BD$228),,,$C$6),ROWS($B$10:R45),COLUMNS($B$10:R45))</f>
        <v>540</v>
      </c>
      <c r="S45" s="37">
        <f>INDEX(INDEX(($B$66:$BD$117,$B$121:$BD$172,$B$177:$BD$228),,,$C$6),ROWS($B$10:S45),COLUMNS($B$10:S45))</f>
        <v>799</v>
      </c>
      <c r="T45" s="37">
        <f>INDEX(INDEX(($B$66:$BD$117,$B$121:$BD$172,$B$177:$BD$228),,,$C$6),ROWS($B$10:T45),COLUMNS($B$10:T45))</f>
        <v>55</v>
      </c>
      <c r="U45" s="37">
        <f>INDEX(INDEX(($B$66:$BD$117,$B$121:$BD$172,$B$177:$BD$228),,,$C$6),ROWS($B$10:U45),COLUMNS($B$10:U45))</f>
        <v>458</v>
      </c>
      <c r="V45" s="37">
        <f>INDEX(INDEX(($B$66:$BD$117,$B$121:$BD$172,$B$177:$BD$228),,,$C$6),ROWS($B$10:V45),COLUMNS($B$10:V45))</f>
        <v>161</v>
      </c>
      <c r="W45" s="37">
        <f>INDEX(INDEX(($B$66:$BD$117,$B$121:$BD$172,$B$177:$BD$228),,,$C$6),ROWS($B$10:W45),COLUMNS($B$10:W45))</f>
        <v>22</v>
      </c>
      <c r="X45" s="37">
        <f>INDEX(INDEX(($B$66:$BD$117,$B$121:$BD$172,$B$177:$BD$228),,,$C$6),ROWS($B$10:X45),COLUMNS($B$10:X45))</f>
        <v>18</v>
      </c>
      <c r="Y45" s="37">
        <f>INDEX(INDEX(($B$66:$BD$117,$B$121:$BD$172,$B$177:$BD$228),,,$C$6),ROWS($B$10:Y45),COLUMNS($B$10:Y45))</f>
        <v>98</v>
      </c>
      <c r="Z45" s="37">
        <f>INDEX(INDEX(($B$66:$BD$117,$B$121:$BD$172,$B$177:$BD$228),,,$C$6),ROWS($B$10:Z45),COLUMNS($B$10:Z45))</f>
        <v>232</v>
      </c>
      <c r="AA45" s="37">
        <f>INDEX(INDEX(($B$66:$BD$117,$B$121:$BD$172,$B$177:$BD$228),,,$C$6),ROWS($B$10:AA45),COLUMNS($B$10:AA45))</f>
        <v>187</v>
      </c>
      <c r="AB45" s="37">
        <f>INDEX(INDEX(($B$66:$BD$117,$B$121:$BD$172,$B$177:$BD$228),,,$C$6),ROWS($B$10:AB45),COLUMNS($B$10:AB45))</f>
        <v>757</v>
      </c>
      <c r="AC45" s="37">
        <f>INDEX(INDEX(($B$66:$BD$117,$B$121:$BD$172,$B$177:$BD$228),,,$C$6),ROWS($B$10:AC45),COLUMNS($B$10:AC45))</f>
        <v>15257</v>
      </c>
      <c r="AD45" s="37">
        <f>INDEX(INDEX(($B$66:$BD$117,$B$121:$BD$172,$B$177:$BD$228),,,$C$6),ROWS($B$10:AD45),COLUMNS($B$10:AD45))</f>
        <v>72</v>
      </c>
      <c r="AE45" s="37">
        <f>INDEX(INDEX(($B$66:$BD$117,$B$121:$BD$172,$B$177:$BD$228),,,$C$6),ROWS($B$10:AE45),COLUMNS($B$10:AE45))</f>
        <v>1490</v>
      </c>
      <c r="AF45" s="37">
        <f>INDEX(INDEX(($B$66:$BD$117,$B$121:$BD$172,$B$177:$BD$228),,,$C$6),ROWS($B$10:AF45),COLUMNS($B$10:AF45))</f>
        <v>1776</v>
      </c>
      <c r="AG45" s="37">
        <f>INDEX(INDEX(($B$66:$BD$117,$B$121:$BD$172,$B$177:$BD$228),,,$C$6),ROWS($B$10:AG45),COLUMNS($B$10:AG45))</f>
        <v>950</v>
      </c>
      <c r="AH45" s="37">
        <f>INDEX(INDEX(($B$66:$BD$117,$B$121:$BD$172,$B$177:$BD$228),,,$C$6),ROWS($B$10:AH45),COLUMNS($B$10:AH45))</f>
        <v>854</v>
      </c>
      <c r="AI45" s="37">
        <f>INDEX(INDEX(($B$66:$BD$117,$B$121:$BD$172,$B$177:$BD$228),,,$C$6),ROWS($B$10:AI45),COLUMNS($B$10:AI45))</f>
        <v>0</v>
      </c>
      <c r="AJ45" s="37">
        <f>INDEX(INDEX(($B$66:$BD$117,$B$121:$BD$172,$B$177:$BD$228),,,$C$6),ROWS($B$10:AJ45),COLUMNS($B$10:AJ45))</f>
        <v>140</v>
      </c>
      <c r="AK45" s="37">
        <f>INDEX(INDEX(($B$66:$BD$117,$B$121:$BD$172,$B$177:$BD$228),,,$C$6),ROWS($B$10:AK45),COLUMNS($B$10:AK45))</f>
        <v>161</v>
      </c>
      <c r="AL45" s="37">
        <f>INDEX(INDEX(($B$66:$BD$117,$B$121:$BD$172,$B$177:$BD$228),,,$C$6),ROWS($B$10:AL45),COLUMNS($B$10:AL45))</f>
        <v>331</v>
      </c>
      <c r="AM45" s="37">
        <f>INDEX(INDEX(($B$66:$BD$117,$B$121:$BD$172,$B$177:$BD$228),,,$C$6),ROWS($B$10:AM45),COLUMNS($B$10:AM45))</f>
        <v>231</v>
      </c>
      <c r="AN45" s="37" t="str">
        <f>INDEX(INDEX(($B$66:$BD$117,$B$121:$BD$172,$B$177:$BD$228),,,$C$6),ROWS($B$10:AN45),COLUMNS($B$10:AN45))</f>
        <v>N/A</v>
      </c>
      <c r="AO45" s="37">
        <f>INDEX(INDEX(($B$66:$BD$117,$B$121:$BD$172,$B$177:$BD$228),,,$C$6),ROWS($B$10:AO45),COLUMNS($B$10:AO45))</f>
        <v>6</v>
      </c>
      <c r="AP45" s="37">
        <f>INDEX(INDEX(($B$66:$BD$117,$B$121:$BD$172,$B$177:$BD$228),,,$C$6),ROWS($B$10:AP45),COLUMNS($B$10:AP45))</f>
        <v>280</v>
      </c>
      <c r="AQ45" s="37">
        <f>INDEX(INDEX(($B$66:$BD$117,$B$121:$BD$172,$B$177:$BD$228),,,$C$6),ROWS($B$10:AQ45),COLUMNS($B$10:AQ45))</f>
        <v>724</v>
      </c>
      <c r="AR45" s="37">
        <f>INDEX(INDEX(($B$66:$BD$117,$B$121:$BD$172,$B$177:$BD$228),,,$C$6),ROWS($B$10:AR45),COLUMNS($B$10:AR45))</f>
        <v>114</v>
      </c>
      <c r="AS45" s="37">
        <f>INDEX(INDEX(($B$66:$BD$117,$B$121:$BD$172,$B$177:$BD$228),,,$C$6),ROWS($B$10:AS45),COLUMNS($B$10:AS45))</f>
        <v>244</v>
      </c>
      <c r="AT45" s="37">
        <f>INDEX(INDEX(($B$66:$BD$117,$B$121:$BD$172,$B$177:$BD$228),,,$C$6),ROWS($B$10:AT45),COLUMNS($B$10:AT45))</f>
        <v>14</v>
      </c>
      <c r="AU45" s="37">
        <f>INDEX(INDEX(($B$66:$BD$117,$B$121:$BD$172,$B$177:$BD$228),,,$C$6),ROWS($B$10:AU45),COLUMNS($B$10:AU45))</f>
        <v>1754</v>
      </c>
      <c r="AV45" s="37">
        <f>INDEX(INDEX(($B$66:$BD$117,$B$121:$BD$172,$B$177:$BD$228),,,$C$6),ROWS($B$10:AV45),COLUMNS($B$10:AV45))</f>
        <v>746</v>
      </c>
      <c r="AW45" s="37">
        <f>INDEX(INDEX(($B$66:$BD$117,$B$121:$BD$172,$B$177:$BD$228),,,$C$6),ROWS($B$10:AW45),COLUMNS($B$10:AW45))</f>
        <v>1414</v>
      </c>
      <c r="AX45" s="37">
        <f>INDEX(INDEX(($B$66:$BD$117,$B$121:$BD$172,$B$177:$BD$228),,,$C$6),ROWS($B$10:AX45),COLUMNS($B$10:AX45))</f>
        <v>43</v>
      </c>
      <c r="AY45" s="37">
        <f>INDEX(INDEX(($B$66:$BD$117,$B$121:$BD$172,$B$177:$BD$228),,,$C$6),ROWS($B$10:AY45),COLUMNS($B$10:AY45))</f>
        <v>758</v>
      </c>
      <c r="AZ45" s="37">
        <f>INDEX(INDEX(($B$66:$BD$117,$B$121:$BD$172,$B$177:$BD$228),,,$C$6),ROWS($B$10:AZ45),COLUMNS($B$10:AZ45))</f>
        <v>403</v>
      </c>
      <c r="BA45" s="37">
        <f>INDEX(INDEX(($B$66:$BD$117,$B$121:$BD$172,$B$177:$BD$228),,,$C$6),ROWS($B$10:BA45),COLUMNS($B$10:BA45))</f>
        <v>1604</v>
      </c>
      <c r="BB45" s="37">
        <f>INDEX(INDEX(($B$66:$BD$117,$B$121:$BD$172,$B$177:$BD$228),,,$C$6),ROWS($B$10:BB45),COLUMNS($B$10:BB45))</f>
        <v>0</v>
      </c>
      <c r="BC45" s="37">
        <f>INDEX(INDEX(($B$66:$BD$117,$B$121:$BD$172,$B$177:$BD$228),,,$C$6),ROWS($B$10:BC45),COLUMNS($B$10:BC45))</f>
        <v>543</v>
      </c>
      <c r="BD45" s="69">
        <f>INDEX(INDEX(($B$66:$BD$117,$B$121:$BD$172,$B$177:$BD$228),,,$C$6),ROWS($B$10:BD45),COLUMNS($B$10:BD45))</f>
        <v>365</v>
      </c>
      <c r="BE45" s="74">
        <f t="shared" si="0"/>
        <v>38213</v>
      </c>
    </row>
    <row r="46" spans="1:57" x14ac:dyDescent="0.25">
      <c r="A46" s="67" t="s">
        <v>43</v>
      </c>
      <c r="B46" s="37">
        <f>INDEX(INDEX(($B$66:$BD$117,$B$121:$BD$172,$B$177:$BD$228),,,$C$6),ROWS($B$10:B46),COLUMNS($B$10:B46))</f>
        <v>11414635</v>
      </c>
      <c r="C46" s="37">
        <f>INDEX(INDEX(($B$66:$BD$117,$B$121:$BD$172,$B$177:$BD$228),,,$C$6),ROWS($B$10:C46),COLUMNS($B$10:C46))</f>
        <v>9735390</v>
      </c>
      <c r="D46" s="37">
        <f>INDEX(INDEX(($B$66:$BD$117,$B$121:$BD$172,$B$177:$BD$228),,,$C$6),ROWS($B$10:D46),COLUMNS($B$10:D46))</f>
        <v>1440815</v>
      </c>
      <c r="E46" s="37">
        <f>INDEX(INDEX(($B$66:$BD$117,$B$121:$BD$172,$B$177:$BD$228),,,$C$6),ROWS($B$10:E46),COLUMNS($B$10:E46))</f>
        <v>196391</v>
      </c>
      <c r="F46" s="37">
        <f>INDEX(INDEX(($B$66:$BD$117,$B$121:$BD$172,$B$177:$BD$228),,,$C$6),ROWS($B$10:F46),COLUMNS($B$10:F46))</f>
        <v>3705</v>
      </c>
      <c r="G46" s="37">
        <f>INDEX(INDEX(($B$66:$BD$117,$B$121:$BD$172,$B$177:$BD$228),,,$C$6),ROWS($B$10:G46),COLUMNS($B$10:G46))</f>
        <v>2207</v>
      </c>
      <c r="H46" s="37">
        <f>INDEX(INDEX(($B$66:$BD$117,$B$121:$BD$172,$B$177:$BD$228),,,$C$6),ROWS($B$10:H46),COLUMNS($B$10:H46))</f>
        <v>4929</v>
      </c>
      <c r="I46" s="37">
        <f>INDEX(INDEX(($B$66:$BD$117,$B$121:$BD$172,$B$177:$BD$228),,,$C$6),ROWS($B$10:I46),COLUMNS($B$10:I46))</f>
        <v>884</v>
      </c>
      <c r="J46" s="37">
        <f>INDEX(INDEX(($B$66:$BD$117,$B$121:$BD$172,$B$177:$BD$228),,,$C$6),ROWS($B$10:J46),COLUMNS($B$10:J46))</f>
        <v>8995</v>
      </c>
      <c r="K46" s="37">
        <f>INDEX(INDEX(($B$66:$BD$117,$B$121:$BD$172,$B$177:$BD$228),,,$C$6),ROWS($B$10:K46),COLUMNS($B$10:K46))</f>
        <v>3180</v>
      </c>
      <c r="L46" s="37">
        <f>INDEX(INDEX(($B$66:$BD$117,$B$121:$BD$172,$B$177:$BD$228),,,$C$6),ROWS($B$10:L46),COLUMNS($B$10:L46))</f>
        <v>1355</v>
      </c>
      <c r="M46" s="37">
        <f>INDEX(INDEX(($B$66:$BD$117,$B$121:$BD$172,$B$177:$BD$228),,,$C$6),ROWS($B$10:M46),COLUMNS($B$10:M46))</f>
        <v>1079</v>
      </c>
      <c r="N46" s="37">
        <f>INDEX(INDEX(($B$66:$BD$117,$B$121:$BD$172,$B$177:$BD$228),,,$C$6),ROWS($B$10:N46),COLUMNS($B$10:N46))</f>
        <v>985</v>
      </c>
      <c r="O46" s="37">
        <f>INDEX(INDEX(($B$66:$BD$117,$B$121:$BD$172,$B$177:$BD$228),,,$C$6),ROWS($B$10:O46),COLUMNS($B$10:O46))</f>
        <v>16366</v>
      </c>
      <c r="P46" s="37">
        <f>INDEX(INDEX(($B$66:$BD$117,$B$121:$BD$172,$B$177:$BD$228),,,$C$6),ROWS($B$10:P46),COLUMNS($B$10:P46))</f>
        <v>8052</v>
      </c>
      <c r="Q46" s="37">
        <f>INDEX(INDEX(($B$66:$BD$117,$B$121:$BD$172,$B$177:$BD$228),,,$C$6),ROWS($B$10:Q46),COLUMNS($B$10:Q46))</f>
        <v>1198</v>
      </c>
      <c r="R46" s="37">
        <f>INDEX(INDEX(($B$66:$BD$117,$B$121:$BD$172,$B$177:$BD$228),,,$C$6),ROWS($B$10:R46),COLUMNS($B$10:R46))</f>
        <v>412</v>
      </c>
      <c r="S46" s="37">
        <f>INDEX(INDEX(($B$66:$BD$117,$B$121:$BD$172,$B$177:$BD$228),,,$C$6),ROWS($B$10:S46),COLUMNS($B$10:S46))</f>
        <v>9510</v>
      </c>
      <c r="T46" s="37">
        <f>INDEX(INDEX(($B$66:$BD$117,$B$121:$BD$172,$B$177:$BD$228),,,$C$6),ROWS($B$10:T46),COLUMNS($B$10:T46))</f>
        <v>13534</v>
      </c>
      <c r="U46" s="37">
        <f>INDEX(INDEX(($B$66:$BD$117,$B$121:$BD$172,$B$177:$BD$228),,,$C$6),ROWS($B$10:U46),COLUMNS($B$10:U46))</f>
        <v>1039</v>
      </c>
      <c r="V46" s="37">
        <f>INDEX(INDEX(($B$66:$BD$117,$B$121:$BD$172,$B$177:$BD$228),,,$C$6),ROWS($B$10:V46),COLUMNS($B$10:V46))</f>
        <v>1166</v>
      </c>
      <c r="W46" s="37">
        <f>INDEX(INDEX(($B$66:$BD$117,$B$121:$BD$172,$B$177:$BD$228),,,$C$6),ROWS($B$10:W46),COLUMNS($B$10:W46))</f>
        <v>13227</v>
      </c>
      <c r="X46" s="37">
        <f>INDEX(INDEX(($B$66:$BD$117,$B$121:$BD$172,$B$177:$BD$228),,,$C$6),ROWS($B$10:X46),COLUMNS($B$10:X46))</f>
        <v>2214</v>
      </c>
      <c r="Y46" s="37">
        <f>INDEX(INDEX(($B$66:$BD$117,$B$121:$BD$172,$B$177:$BD$228),,,$C$6),ROWS($B$10:Y46),COLUMNS($B$10:Y46))</f>
        <v>1189</v>
      </c>
      <c r="Z46" s="37">
        <f>INDEX(INDEX(($B$66:$BD$117,$B$121:$BD$172,$B$177:$BD$228),,,$C$6),ROWS($B$10:Z46),COLUMNS($B$10:Z46))</f>
        <v>5026</v>
      </c>
      <c r="AA46" s="37">
        <f>INDEX(INDEX(($B$66:$BD$117,$B$121:$BD$172,$B$177:$BD$228),,,$C$6),ROWS($B$10:AA46),COLUMNS($B$10:AA46))</f>
        <v>2189</v>
      </c>
      <c r="AB46" s="37">
        <f>INDEX(INDEX(($B$66:$BD$117,$B$121:$BD$172,$B$177:$BD$228),,,$C$6),ROWS($B$10:AB46),COLUMNS($B$10:AB46))</f>
        <v>16336</v>
      </c>
      <c r="AC46" s="37">
        <f>INDEX(INDEX(($B$66:$BD$117,$B$121:$BD$172,$B$177:$BD$228),,,$C$6),ROWS($B$10:AC46),COLUMNS($B$10:AC46))</f>
        <v>1122</v>
      </c>
      <c r="AD46" s="37">
        <f>INDEX(INDEX(($B$66:$BD$117,$B$121:$BD$172,$B$177:$BD$228),,,$C$6),ROWS($B$10:AD46),COLUMNS($B$10:AD46))</f>
        <v>1017</v>
      </c>
      <c r="AE46" s="37">
        <f>INDEX(INDEX(($B$66:$BD$117,$B$121:$BD$172,$B$177:$BD$228),,,$C$6),ROWS($B$10:AE46),COLUMNS($B$10:AE46))</f>
        <v>3026</v>
      </c>
      <c r="AF46" s="37">
        <f>INDEX(INDEX(($B$66:$BD$117,$B$121:$BD$172,$B$177:$BD$228),,,$C$6),ROWS($B$10:AF46),COLUMNS($B$10:AF46))</f>
        <v>276</v>
      </c>
      <c r="AG46" s="37">
        <f>INDEX(INDEX(($B$66:$BD$117,$B$121:$BD$172,$B$177:$BD$228),,,$C$6),ROWS($B$10:AG46),COLUMNS($B$10:AG46))</f>
        <v>1052</v>
      </c>
      <c r="AH46" s="37">
        <f>INDEX(INDEX(($B$66:$BD$117,$B$121:$BD$172,$B$177:$BD$228),,,$C$6),ROWS($B$10:AH46),COLUMNS($B$10:AH46))</f>
        <v>907</v>
      </c>
      <c r="AI46" s="37">
        <f>INDEX(INDEX(($B$66:$BD$117,$B$121:$BD$172,$B$177:$BD$228),,,$C$6),ROWS($B$10:AI46),COLUMNS($B$10:AI46))</f>
        <v>189</v>
      </c>
      <c r="AJ46" s="37">
        <f>INDEX(INDEX(($B$66:$BD$117,$B$121:$BD$172,$B$177:$BD$228),,,$C$6),ROWS($B$10:AJ46),COLUMNS($B$10:AJ46))</f>
        <v>4703</v>
      </c>
      <c r="AK46" s="37">
        <f>INDEX(INDEX(($B$66:$BD$117,$B$121:$BD$172,$B$177:$BD$228),,,$C$6),ROWS($B$10:AK46),COLUMNS($B$10:AK46))</f>
        <v>1361</v>
      </c>
      <c r="AL46" s="37">
        <f>INDEX(INDEX(($B$66:$BD$117,$B$121:$BD$172,$B$177:$BD$228),,,$C$6),ROWS($B$10:AL46),COLUMNS($B$10:AL46))</f>
        <v>8732</v>
      </c>
      <c r="AM46" s="37">
        <f>INDEX(INDEX(($B$66:$BD$117,$B$121:$BD$172,$B$177:$BD$228),,,$C$6),ROWS($B$10:AM46),COLUMNS($B$10:AM46))</f>
        <v>5498</v>
      </c>
      <c r="AN46" s="37">
        <f>INDEX(INDEX(($B$66:$BD$117,$B$121:$BD$172,$B$177:$BD$228),,,$C$6),ROWS($B$10:AN46),COLUMNS($B$10:AN46))</f>
        <v>453</v>
      </c>
      <c r="AO46" s="37" t="str">
        <f>INDEX(INDEX(($B$66:$BD$117,$B$121:$BD$172,$B$177:$BD$228),,,$C$6),ROWS($B$10:AO46),COLUMNS($B$10:AO46))</f>
        <v>N/A</v>
      </c>
      <c r="AP46" s="37">
        <f>INDEX(INDEX(($B$66:$BD$117,$B$121:$BD$172,$B$177:$BD$228),,,$C$6),ROWS($B$10:AP46),COLUMNS($B$10:AP46))</f>
        <v>858</v>
      </c>
      <c r="AQ46" s="37">
        <f>INDEX(INDEX(($B$66:$BD$117,$B$121:$BD$172,$B$177:$BD$228),,,$C$6),ROWS($B$10:AQ46),COLUMNS($B$10:AQ46))</f>
        <v>432</v>
      </c>
      <c r="AR46" s="37">
        <f>INDEX(INDEX(($B$66:$BD$117,$B$121:$BD$172,$B$177:$BD$228),,,$C$6),ROWS($B$10:AR46),COLUMNS($B$10:AR46))</f>
        <v>14147</v>
      </c>
      <c r="AS46" s="37">
        <f>INDEX(INDEX(($B$66:$BD$117,$B$121:$BD$172,$B$177:$BD$228),,,$C$6),ROWS($B$10:AS46),COLUMNS($B$10:AS46))</f>
        <v>435</v>
      </c>
      <c r="AT46" s="37">
        <f>INDEX(INDEX(($B$66:$BD$117,$B$121:$BD$172,$B$177:$BD$228),,,$C$6),ROWS($B$10:AT46),COLUMNS($B$10:AT46))</f>
        <v>2445</v>
      </c>
      <c r="AU46" s="37">
        <f>INDEX(INDEX(($B$66:$BD$117,$B$121:$BD$172,$B$177:$BD$228),,,$C$6),ROWS($B$10:AU46),COLUMNS($B$10:AU46))</f>
        <v>47</v>
      </c>
      <c r="AV46" s="37">
        <f>INDEX(INDEX(($B$66:$BD$117,$B$121:$BD$172,$B$177:$BD$228),,,$C$6),ROWS($B$10:AV46),COLUMNS($B$10:AV46))</f>
        <v>3542</v>
      </c>
      <c r="AW46" s="37">
        <f>INDEX(INDEX(($B$66:$BD$117,$B$121:$BD$172,$B$177:$BD$228),,,$C$6),ROWS($B$10:AW46),COLUMNS($B$10:AW46))</f>
        <v>11760</v>
      </c>
      <c r="AX46" s="37">
        <f>INDEX(INDEX(($B$66:$BD$117,$B$121:$BD$172,$B$177:$BD$228),,,$C$6),ROWS($B$10:AX46),COLUMNS($B$10:AX46))</f>
        <v>197</v>
      </c>
      <c r="AY46" s="37">
        <f>INDEX(INDEX(($B$66:$BD$117,$B$121:$BD$172,$B$177:$BD$228),,,$C$6),ROWS($B$10:AY46),COLUMNS($B$10:AY46))</f>
        <v>364</v>
      </c>
      <c r="AZ46" s="37">
        <f>INDEX(INDEX(($B$66:$BD$117,$B$121:$BD$172,$B$177:$BD$228),,,$C$6),ROWS($B$10:AZ46),COLUMNS($B$10:AZ46))</f>
        <v>3193</v>
      </c>
      <c r="BA46" s="37">
        <f>INDEX(INDEX(($B$66:$BD$117,$B$121:$BD$172,$B$177:$BD$228),,,$C$6),ROWS($B$10:BA46),COLUMNS($B$10:BA46))</f>
        <v>2862</v>
      </c>
      <c r="BB46" s="37">
        <f>INDEX(INDEX(($B$66:$BD$117,$B$121:$BD$172,$B$177:$BD$228),,,$C$6),ROWS($B$10:BB46),COLUMNS($B$10:BB46))</f>
        <v>7820</v>
      </c>
      <c r="BC46" s="37">
        <f>INDEX(INDEX(($B$66:$BD$117,$B$121:$BD$172,$B$177:$BD$228),,,$C$6),ROWS($B$10:BC46),COLUMNS($B$10:BC46))</f>
        <v>974</v>
      </c>
      <c r="BD46" s="69">
        <f>INDEX(INDEX(($B$66:$BD$117,$B$121:$BD$172,$B$177:$BD$228),,,$C$6),ROWS($B$10:BD46),COLUMNS($B$10:BD46))</f>
        <v>202</v>
      </c>
      <c r="BE46" s="74">
        <f t="shared" si="0"/>
        <v>196391</v>
      </c>
    </row>
    <row r="47" spans="1:57" x14ac:dyDescent="0.25">
      <c r="A47" s="67" t="s">
        <v>44</v>
      </c>
      <c r="B47" s="37">
        <f>INDEX(INDEX(($B$66:$BD$117,$B$121:$BD$172,$B$177:$BD$228),,,$C$6),ROWS($B$10:B47),COLUMNS($B$10:B47))</f>
        <v>3762311</v>
      </c>
      <c r="C47" s="37">
        <f>INDEX(INDEX(($B$66:$BD$117,$B$121:$BD$172,$B$177:$BD$228),,,$C$6),ROWS($B$10:C47),COLUMNS($B$10:C47))</f>
        <v>3107367</v>
      </c>
      <c r="D47" s="37">
        <f>INDEX(INDEX(($B$66:$BD$117,$B$121:$BD$172,$B$177:$BD$228),,,$C$6),ROWS($B$10:D47),COLUMNS($B$10:D47))</f>
        <v>531347</v>
      </c>
      <c r="E47" s="37">
        <f>INDEX(INDEX(($B$66:$BD$117,$B$121:$BD$172,$B$177:$BD$228),,,$C$6),ROWS($B$10:E47),COLUMNS($B$10:E47))</f>
        <v>108972</v>
      </c>
      <c r="F47" s="37">
        <f>INDEX(INDEX(($B$66:$BD$117,$B$121:$BD$172,$B$177:$BD$228),,,$C$6),ROWS($B$10:F47),COLUMNS($B$10:F47))</f>
        <v>1030</v>
      </c>
      <c r="G47" s="37">
        <f>INDEX(INDEX(($B$66:$BD$117,$B$121:$BD$172,$B$177:$BD$228),,,$C$6),ROWS($B$10:G47),COLUMNS($B$10:G47))</f>
        <v>1279</v>
      </c>
      <c r="H47" s="37">
        <f>INDEX(INDEX(($B$66:$BD$117,$B$121:$BD$172,$B$177:$BD$228),,,$C$6),ROWS($B$10:H47),COLUMNS($B$10:H47))</f>
        <v>2974</v>
      </c>
      <c r="I47" s="37">
        <f>INDEX(INDEX(($B$66:$BD$117,$B$121:$BD$172,$B$177:$BD$228),,,$C$6),ROWS($B$10:I47),COLUMNS($B$10:I47))</f>
        <v>5777</v>
      </c>
      <c r="J47" s="37">
        <f>INDEX(INDEX(($B$66:$BD$117,$B$121:$BD$172,$B$177:$BD$228),,,$C$6),ROWS($B$10:J47),COLUMNS($B$10:J47))</f>
        <v>8950</v>
      </c>
      <c r="K47" s="37">
        <f>INDEX(INDEX(($B$66:$BD$117,$B$121:$BD$172,$B$177:$BD$228),,,$C$6),ROWS($B$10:K47),COLUMNS($B$10:K47))</f>
        <v>4717</v>
      </c>
      <c r="L47" s="37">
        <f>INDEX(INDEX(($B$66:$BD$117,$B$121:$BD$172,$B$177:$BD$228),,,$C$6),ROWS($B$10:L47),COLUMNS($B$10:L47))</f>
        <v>0</v>
      </c>
      <c r="M47" s="37">
        <f>INDEX(INDEX(($B$66:$BD$117,$B$121:$BD$172,$B$177:$BD$228),,,$C$6),ROWS($B$10:M47),COLUMNS($B$10:M47))</f>
        <v>380</v>
      </c>
      <c r="N47" s="37">
        <f>INDEX(INDEX(($B$66:$BD$117,$B$121:$BD$172,$B$177:$BD$228),,,$C$6),ROWS($B$10:N47),COLUMNS($B$10:N47))</f>
        <v>151</v>
      </c>
      <c r="O47" s="37">
        <f>INDEX(INDEX(($B$66:$BD$117,$B$121:$BD$172,$B$177:$BD$228),,,$C$6),ROWS($B$10:O47),COLUMNS($B$10:O47))</f>
        <v>5011</v>
      </c>
      <c r="P47" s="37">
        <f>INDEX(INDEX(($B$66:$BD$117,$B$121:$BD$172,$B$177:$BD$228),,,$C$6),ROWS($B$10:P47),COLUMNS($B$10:P47))</f>
        <v>2581</v>
      </c>
      <c r="Q47" s="37">
        <f>INDEX(INDEX(($B$66:$BD$117,$B$121:$BD$172,$B$177:$BD$228),,,$C$6),ROWS($B$10:Q47),COLUMNS($B$10:Q47))</f>
        <v>189</v>
      </c>
      <c r="R47" s="37">
        <f>INDEX(INDEX(($B$66:$BD$117,$B$121:$BD$172,$B$177:$BD$228),,,$C$6),ROWS($B$10:R47),COLUMNS($B$10:R47))</f>
        <v>905</v>
      </c>
      <c r="S47" s="37">
        <f>INDEX(INDEX(($B$66:$BD$117,$B$121:$BD$172,$B$177:$BD$228),,,$C$6),ROWS($B$10:S47),COLUMNS($B$10:S47))</f>
        <v>1100</v>
      </c>
      <c r="T47" s="37">
        <f>INDEX(INDEX(($B$66:$BD$117,$B$121:$BD$172,$B$177:$BD$228),,,$C$6),ROWS($B$10:T47),COLUMNS($B$10:T47))</f>
        <v>1490</v>
      </c>
      <c r="U47" s="37">
        <f>INDEX(INDEX(($B$66:$BD$117,$B$121:$BD$172,$B$177:$BD$228),,,$C$6),ROWS($B$10:U47),COLUMNS($B$10:U47))</f>
        <v>1088</v>
      </c>
      <c r="V47" s="37">
        <f>INDEX(INDEX(($B$66:$BD$117,$B$121:$BD$172,$B$177:$BD$228),,,$C$6),ROWS($B$10:V47),COLUMNS($B$10:V47))</f>
        <v>7065</v>
      </c>
      <c r="W47" s="37">
        <f>INDEX(INDEX(($B$66:$BD$117,$B$121:$BD$172,$B$177:$BD$228),,,$C$6),ROWS($B$10:W47),COLUMNS($B$10:W47))</f>
        <v>1354</v>
      </c>
      <c r="X47" s="37">
        <f>INDEX(INDEX(($B$66:$BD$117,$B$121:$BD$172,$B$177:$BD$228),,,$C$6),ROWS($B$10:X47),COLUMNS($B$10:X47))</f>
        <v>2562</v>
      </c>
      <c r="Y47" s="37">
        <f>INDEX(INDEX(($B$66:$BD$117,$B$121:$BD$172,$B$177:$BD$228),,,$C$6),ROWS($B$10:Y47),COLUMNS($B$10:Y47))</f>
        <v>167</v>
      </c>
      <c r="Z47" s="37">
        <f>INDEX(INDEX(($B$66:$BD$117,$B$121:$BD$172,$B$177:$BD$228),,,$C$6),ROWS($B$10:Z47),COLUMNS($B$10:Z47))</f>
        <v>750</v>
      </c>
      <c r="AA47" s="37">
        <f>INDEX(INDEX(($B$66:$BD$117,$B$121:$BD$172,$B$177:$BD$228),,,$C$6),ROWS($B$10:AA47),COLUMNS($B$10:AA47))</f>
        <v>1233</v>
      </c>
      <c r="AB47" s="37">
        <f>INDEX(INDEX(($B$66:$BD$117,$B$121:$BD$172,$B$177:$BD$228),,,$C$6),ROWS($B$10:AB47),COLUMNS($B$10:AB47))</f>
        <v>1347</v>
      </c>
      <c r="AC47" s="37">
        <f>INDEX(INDEX(($B$66:$BD$117,$B$121:$BD$172,$B$177:$BD$228),,,$C$6),ROWS($B$10:AC47),COLUMNS($B$10:AC47))</f>
        <v>906</v>
      </c>
      <c r="AD47" s="37">
        <f>INDEX(INDEX(($B$66:$BD$117,$B$121:$BD$172,$B$177:$BD$228),,,$C$6),ROWS($B$10:AD47),COLUMNS($B$10:AD47))</f>
        <v>1850</v>
      </c>
      <c r="AE47" s="37">
        <f>INDEX(INDEX(($B$66:$BD$117,$B$121:$BD$172,$B$177:$BD$228),,,$C$6),ROWS($B$10:AE47),COLUMNS($B$10:AE47))</f>
        <v>5210</v>
      </c>
      <c r="AF47" s="37">
        <f>INDEX(INDEX(($B$66:$BD$117,$B$121:$BD$172,$B$177:$BD$228),,,$C$6),ROWS($B$10:AF47),COLUMNS($B$10:AF47))</f>
        <v>798</v>
      </c>
      <c r="AG47" s="37">
        <f>INDEX(INDEX(($B$66:$BD$117,$B$121:$BD$172,$B$177:$BD$228),,,$C$6),ROWS($B$10:AG47),COLUMNS($B$10:AG47))</f>
        <v>300</v>
      </c>
      <c r="AH47" s="37">
        <f>INDEX(INDEX(($B$66:$BD$117,$B$121:$BD$172,$B$177:$BD$228),,,$C$6),ROWS($B$10:AH47),COLUMNS($B$10:AH47))</f>
        <v>1101</v>
      </c>
      <c r="AI47" s="37">
        <f>INDEX(INDEX(($B$66:$BD$117,$B$121:$BD$172,$B$177:$BD$228),,,$C$6),ROWS($B$10:AI47),COLUMNS($B$10:AI47))</f>
        <v>549</v>
      </c>
      <c r="AJ47" s="37">
        <f>INDEX(INDEX(($B$66:$BD$117,$B$121:$BD$172,$B$177:$BD$228),,,$C$6),ROWS($B$10:AJ47),COLUMNS($B$10:AJ47))</f>
        <v>1523</v>
      </c>
      <c r="AK47" s="37">
        <f>INDEX(INDEX(($B$66:$BD$117,$B$121:$BD$172,$B$177:$BD$228),,,$C$6),ROWS($B$10:AK47),COLUMNS($B$10:AK47))</f>
        <v>1244</v>
      </c>
      <c r="AL47" s="37">
        <f>INDEX(INDEX(($B$66:$BD$117,$B$121:$BD$172,$B$177:$BD$228),,,$C$6),ROWS($B$10:AL47),COLUMNS($B$10:AL47))</f>
        <v>1981</v>
      </c>
      <c r="AM47" s="37">
        <f>INDEX(INDEX(($B$66:$BD$117,$B$121:$BD$172,$B$177:$BD$228),,,$C$6),ROWS($B$10:AM47),COLUMNS($B$10:AM47))</f>
        <v>1961</v>
      </c>
      <c r="AN47" s="37">
        <f>INDEX(INDEX(($B$66:$BD$117,$B$121:$BD$172,$B$177:$BD$228),,,$C$6),ROWS($B$10:AN47),COLUMNS($B$10:AN47))</f>
        <v>308</v>
      </c>
      <c r="AO47" s="37">
        <f>INDEX(INDEX(($B$66:$BD$117,$B$121:$BD$172,$B$177:$BD$228),,,$C$6),ROWS($B$10:AO47),COLUMNS($B$10:AO47))</f>
        <v>1148</v>
      </c>
      <c r="AP47" s="37" t="str">
        <f>INDEX(INDEX(($B$66:$BD$117,$B$121:$BD$172,$B$177:$BD$228),,,$C$6),ROWS($B$10:AP47),COLUMNS($B$10:AP47))</f>
        <v>N/A</v>
      </c>
      <c r="AQ47" s="37">
        <f>INDEX(INDEX(($B$66:$BD$117,$B$121:$BD$172,$B$177:$BD$228),,,$C$6),ROWS($B$10:AQ47),COLUMNS($B$10:AQ47))</f>
        <v>1261</v>
      </c>
      <c r="AR47" s="37">
        <f>INDEX(INDEX(($B$66:$BD$117,$B$121:$BD$172,$B$177:$BD$228),,,$C$6),ROWS($B$10:AR47),COLUMNS($B$10:AR47))</f>
        <v>494</v>
      </c>
      <c r="AS47" s="37">
        <f>INDEX(INDEX(($B$66:$BD$117,$B$121:$BD$172,$B$177:$BD$228),,,$C$6),ROWS($B$10:AS47),COLUMNS($B$10:AS47))</f>
        <v>0</v>
      </c>
      <c r="AT47" s="37">
        <f>INDEX(INDEX(($B$66:$BD$117,$B$121:$BD$172,$B$177:$BD$228),,,$C$6),ROWS($B$10:AT47),COLUMNS($B$10:AT47))</f>
        <v>569</v>
      </c>
      <c r="AU47" s="37">
        <f>INDEX(INDEX(($B$66:$BD$117,$B$121:$BD$172,$B$177:$BD$228),,,$C$6),ROWS($B$10:AU47),COLUMNS($B$10:AU47))</f>
        <v>108</v>
      </c>
      <c r="AV47" s="37">
        <f>INDEX(INDEX(($B$66:$BD$117,$B$121:$BD$172,$B$177:$BD$228),,,$C$6),ROWS($B$10:AV47),COLUMNS($B$10:AV47))</f>
        <v>2471</v>
      </c>
      <c r="AW47" s="37">
        <f>INDEX(INDEX(($B$66:$BD$117,$B$121:$BD$172,$B$177:$BD$228),,,$C$6),ROWS($B$10:AW47),COLUMNS($B$10:AW47))</f>
        <v>25508</v>
      </c>
      <c r="AX47" s="37">
        <f>INDEX(INDEX(($B$66:$BD$117,$B$121:$BD$172,$B$177:$BD$228),,,$C$6),ROWS($B$10:AX47),COLUMNS($B$10:AX47))</f>
        <v>2588</v>
      </c>
      <c r="AY47" s="37">
        <f>INDEX(INDEX(($B$66:$BD$117,$B$121:$BD$172,$B$177:$BD$228),,,$C$6),ROWS($B$10:AY47),COLUMNS($B$10:AY47))</f>
        <v>197</v>
      </c>
      <c r="AZ47" s="37">
        <f>INDEX(INDEX(($B$66:$BD$117,$B$121:$BD$172,$B$177:$BD$228),,,$C$6),ROWS($B$10:AZ47),COLUMNS($B$10:AZ47))</f>
        <v>1749</v>
      </c>
      <c r="BA47" s="37">
        <f>INDEX(INDEX(($B$66:$BD$117,$B$121:$BD$172,$B$177:$BD$228),,,$C$6),ROWS($B$10:BA47),COLUMNS($B$10:BA47))</f>
        <v>1574</v>
      </c>
      <c r="BB47" s="37">
        <f>INDEX(INDEX(($B$66:$BD$117,$B$121:$BD$172,$B$177:$BD$228),,,$C$6),ROWS($B$10:BB47),COLUMNS($B$10:BB47))</f>
        <v>368</v>
      </c>
      <c r="BC47" s="37">
        <f>INDEX(INDEX(($B$66:$BD$117,$B$121:$BD$172,$B$177:$BD$228),,,$C$6),ROWS($B$10:BC47),COLUMNS($B$10:BC47))</f>
        <v>1061</v>
      </c>
      <c r="BD47" s="69">
        <f>INDEX(INDEX(($B$66:$BD$117,$B$121:$BD$172,$B$177:$BD$228),,,$C$6),ROWS($B$10:BD47),COLUMNS($B$10:BD47))</f>
        <v>45</v>
      </c>
      <c r="BE47" s="74">
        <f t="shared" si="0"/>
        <v>108972</v>
      </c>
    </row>
    <row r="48" spans="1:57" x14ac:dyDescent="0.25">
      <c r="A48" s="67" t="s">
        <v>45</v>
      </c>
      <c r="B48" s="37">
        <f>INDEX(INDEX(($B$66:$BD$117,$B$121:$BD$172,$B$177:$BD$228),,,$C$6),ROWS($B$10:B48),COLUMNS($B$10:B48))</f>
        <v>3857465</v>
      </c>
      <c r="C48" s="37">
        <f>INDEX(INDEX(($B$66:$BD$117,$B$121:$BD$172,$B$177:$BD$228),,,$C$6),ROWS($B$10:C48),COLUMNS($B$10:C48))</f>
        <v>3158450</v>
      </c>
      <c r="D48" s="37">
        <f>INDEX(INDEX(($B$66:$BD$117,$B$121:$BD$172,$B$177:$BD$228),,,$C$6),ROWS($B$10:D48),COLUMNS($B$10:D48))</f>
        <v>560673</v>
      </c>
      <c r="E48" s="37">
        <f>INDEX(INDEX(($B$66:$BD$117,$B$121:$BD$172,$B$177:$BD$228),,,$C$6),ROWS($B$10:E48),COLUMNS($B$10:E48))</f>
        <v>118925</v>
      </c>
      <c r="F48" s="37">
        <f>INDEX(INDEX(($B$66:$BD$117,$B$121:$BD$172,$B$177:$BD$228),,,$C$6),ROWS($B$10:F48),COLUMNS($B$10:F48))</f>
        <v>373</v>
      </c>
      <c r="G48" s="37">
        <f>INDEX(INDEX(($B$66:$BD$117,$B$121:$BD$172,$B$177:$BD$228),,,$C$6),ROWS($B$10:G48),COLUMNS($B$10:G48))</f>
        <v>2513</v>
      </c>
      <c r="H48" s="37">
        <f>INDEX(INDEX(($B$66:$BD$117,$B$121:$BD$172,$B$177:$BD$228),,,$C$6),ROWS($B$10:H48),COLUMNS($B$10:H48))</f>
        <v>7954</v>
      </c>
      <c r="I48" s="37">
        <f>INDEX(INDEX(($B$66:$BD$117,$B$121:$BD$172,$B$177:$BD$228),,,$C$6),ROWS($B$10:I48),COLUMNS($B$10:I48))</f>
        <v>165</v>
      </c>
      <c r="J48" s="37">
        <f>INDEX(INDEX(($B$66:$BD$117,$B$121:$BD$172,$B$177:$BD$228),,,$C$6),ROWS($B$10:J48),COLUMNS($B$10:J48))</f>
        <v>31862</v>
      </c>
      <c r="K48" s="37">
        <f>INDEX(INDEX(($B$66:$BD$117,$B$121:$BD$172,$B$177:$BD$228),,,$C$6),ROWS($B$10:K48),COLUMNS($B$10:K48))</f>
        <v>4472</v>
      </c>
      <c r="L48" s="37">
        <f>INDEX(INDEX(($B$66:$BD$117,$B$121:$BD$172,$B$177:$BD$228),,,$C$6),ROWS($B$10:L48),COLUMNS($B$10:L48))</f>
        <v>381</v>
      </c>
      <c r="M48" s="37">
        <f>INDEX(INDEX(($B$66:$BD$117,$B$121:$BD$172,$B$177:$BD$228),,,$C$6),ROWS($B$10:M48),COLUMNS($B$10:M48))</f>
        <v>0</v>
      </c>
      <c r="N48" s="37">
        <f>INDEX(INDEX(($B$66:$BD$117,$B$121:$BD$172,$B$177:$BD$228),,,$C$6),ROWS($B$10:N48),COLUMNS($B$10:N48))</f>
        <v>696</v>
      </c>
      <c r="O48" s="37">
        <f>INDEX(INDEX(($B$66:$BD$117,$B$121:$BD$172,$B$177:$BD$228),,,$C$6),ROWS($B$10:O48),COLUMNS($B$10:O48))</f>
        <v>1660</v>
      </c>
      <c r="P48" s="37">
        <f>INDEX(INDEX(($B$66:$BD$117,$B$121:$BD$172,$B$177:$BD$228),,,$C$6),ROWS($B$10:P48),COLUMNS($B$10:P48))</f>
        <v>1032</v>
      </c>
      <c r="Q48" s="37">
        <f>INDEX(INDEX(($B$66:$BD$117,$B$121:$BD$172,$B$177:$BD$228),,,$C$6),ROWS($B$10:Q48),COLUMNS($B$10:Q48))</f>
        <v>2501</v>
      </c>
      <c r="R48" s="37">
        <f>INDEX(INDEX(($B$66:$BD$117,$B$121:$BD$172,$B$177:$BD$228),,,$C$6),ROWS($B$10:R48),COLUMNS($B$10:R48))</f>
        <v>5093</v>
      </c>
      <c r="S48" s="37">
        <f>INDEX(INDEX(($B$66:$BD$117,$B$121:$BD$172,$B$177:$BD$228),,,$C$6),ROWS($B$10:S48),COLUMNS($B$10:S48))</f>
        <v>1676</v>
      </c>
      <c r="T48" s="37">
        <f>INDEX(INDEX(($B$66:$BD$117,$B$121:$BD$172,$B$177:$BD$228),,,$C$6),ROWS($B$10:T48),COLUMNS($B$10:T48))</f>
        <v>1380</v>
      </c>
      <c r="U48" s="37">
        <f>INDEX(INDEX(($B$66:$BD$117,$B$121:$BD$172,$B$177:$BD$228),,,$C$6),ROWS($B$10:U48),COLUMNS($B$10:U48))</f>
        <v>834</v>
      </c>
      <c r="V48" s="37">
        <f>INDEX(INDEX(($B$66:$BD$117,$B$121:$BD$172,$B$177:$BD$228),,,$C$6),ROWS($B$10:V48),COLUMNS($B$10:V48))</f>
        <v>556</v>
      </c>
      <c r="W48" s="37">
        <f>INDEX(INDEX(($B$66:$BD$117,$B$121:$BD$172,$B$177:$BD$228),,,$C$6),ROWS($B$10:W48),COLUMNS($B$10:W48))</f>
        <v>202</v>
      </c>
      <c r="X48" s="37">
        <f>INDEX(INDEX(($B$66:$BD$117,$B$121:$BD$172,$B$177:$BD$228),,,$C$6),ROWS($B$10:X48),COLUMNS($B$10:X48))</f>
        <v>227</v>
      </c>
      <c r="Y48" s="37">
        <f>INDEX(INDEX(($B$66:$BD$117,$B$121:$BD$172,$B$177:$BD$228),,,$C$6),ROWS($B$10:Y48),COLUMNS($B$10:Y48))</f>
        <v>446</v>
      </c>
      <c r="Z48" s="37">
        <f>INDEX(INDEX(($B$66:$BD$117,$B$121:$BD$172,$B$177:$BD$228),,,$C$6),ROWS($B$10:Z48),COLUMNS($B$10:Z48))</f>
        <v>457</v>
      </c>
      <c r="AA48" s="37">
        <f>INDEX(INDEX(($B$66:$BD$117,$B$121:$BD$172,$B$177:$BD$228),,,$C$6),ROWS($B$10:AA48),COLUMNS($B$10:AA48))</f>
        <v>760</v>
      </c>
      <c r="AB48" s="37">
        <f>INDEX(INDEX(($B$66:$BD$117,$B$121:$BD$172,$B$177:$BD$228),,,$C$6),ROWS($B$10:AB48),COLUMNS($B$10:AB48))</f>
        <v>570</v>
      </c>
      <c r="AC48" s="37">
        <f>INDEX(INDEX(($B$66:$BD$117,$B$121:$BD$172,$B$177:$BD$228),,,$C$6),ROWS($B$10:AC48),COLUMNS($B$10:AC48))</f>
        <v>1792</v>
      </c>
      <c r="AD48" s="37">
        <f>INDEX(INDEX(($B$66:$BD$117,$B$121:$BD$172,$B$177:$BD$228),,,$C$6),ROWS($B$10:AD48),COLUMNS($B$10:AD48))</f>
        <v>186</v>
      </c>
      <c r="AE48" s="37">
        <f>INDEX(INDEX(($B$66:$BD$117,$B$121:$BD$172,$B$177:$BD$228),,,$C$6),ROWS($B$10:AE48),COLUMNS($B$10:AE48))</f>
        <v>403</v>
      </c>
      <c r="AF48" s="37">
        <f>INDEX(INDEX(($B$66:$BD$117,$B$121:$BD$172,$B$177:$BD$228),,,$C$6),ROWS($B$10:AF48),COLUMNS($B$10:AF48))</f>
        <v>2192</v>
      </c>
      <c r="AG48" s="37">
        <f>INDEX(INDEX(($B$66:$BD$117,$B$121:$BD$172,$B$177:$BD$228),,,$C$6),ROWS($B$10:AG48),COLUMNS($B$10:AG48))</f>
        <v>570</v>
      </c>
      <c r="AH48" s="37">
        <f>INDEX(INDEX(($B$66:$BD$117,$B$121:$BD$172,$B$177:$BD$228),,,$C$6),ROWS($B$10:AH48),COLUMNS($B$10:AH48))</f>
        <v>5935</v>
      </c>
      <c r="AI48" s="37">
        <f>INDEX(INDEX(($B$66:$BD$117,$B$121:$BD$172,$B$177:$BD$228),,,$C$6),ROWS($B$10:AI48),COLUMNS($B$10:AI48))</f>
        <v>39</v>
      </c>
      <c r="AJ48" s="37">
        <f>INDEX(INDEX(($B$66:$BD$117,$B$121:$BD$172,$B$177:$BD$228),,,$C$6),ROWS($B$10:AJ48),COLUMNS($B$10:AJ48))</f>
        <v>385</v>
      </c>
      <c r="AK48" s="37">
        <f>INDEX(INDEX(($B$66:$BD$117,$B$121:$BD$172,$B$177:$BD$228),,,$C$6),ROWS($B$10:AK48),COLUMNS($B$10:AK48))</f>
        <v>920</v>
      </c>
      <c r="AL48" s="37">
        <f>INDEX(INDEX(($B$66:$BD$117,$B$121:$BD$172,$B$177:$BD$228),,,$C$6),ROWS($B$10:AL48),COLUMNS($B$10:AL48))</f>
        <v>2379</v>
      </c>
      <c r="AM48" s="37">
        <f>INDEX(INDEX(($B$66:$BD$117,$B$121:$BD$172,$B$177:$BD$228),,,$C$6),ROWS($B$10:AM48),COLUMNS($B$10:AM48))</f>
        <v>1482</v>
      </c>
      <c r="AN48" s="37">
        <f>INDEX(INDEX(($B$66:$BD$117,$B$121:$BD$172,$B$177:$BD$228),,,$C$6),ROWS($B$10:AN48),COLUMNS($B$10:AN48))</f>
        <v>42</v>
      </c>
      <c r="AO48" s="37">
        <f>INDEX(INDEX(($B$66:$BD$117,$B$121:$BD$172,$B$177:$BD$228),,,$C$6),ROWS($B$10:AO48),COLUMNS($B$10:AO48))</f>
        <v>1411</v>
      </c>
      <c r="AP48" s="37">
        <f>INDEX(INDEX(($B$66:$BD$117,$B$121:$BD$172,$B$177:$BD$228),,,$C$6),ROWS($B$10:AP48),COLUMNS($B$10:AP48))</f>
        <v>725</v>
      </c>
      <c r="AQ48" s="37" t="str">
        <f>INDEX(INDEX(($B$66:$BD$117,$B$121:$BD$172,$B$177:$BD$228),,,$C$6),ROWS($B$10:AQ48),COLUMNS($B$10:AQ48))</f>
        <v>N/A</v>
      </c>
      <c r="AR48" s="37">
        <f>INDEX(INDEX(($B$66:$BD$117,$B$121:$BD$172,$B$177:$BD$228),,,$C$6),ROWS($B$10:AR48),COLUMNS($B$10:AR48))</f>
        <v>904</v>
      </c>
      <c r="AS48" s="37">
        <f>INDEX(INDEX(($B$66:$BD$117,$B$121:$BD$172,$B$177:$BD$228),,,$C$6),ROWS($B$10:AS48),COLUMNS($B$10:AS48))</f>
        <v>177</v>
      </c>
      <c r="AT48" s="37">
        <f>INDEX(INDEX(($B$66:$BD$117,$B$121:$BD$172,$B$177:$BD$228),,,$C$6),ROWS($B$10:AT48),COLUMNS($B$10:AT48))</f>
        <v>461</v>
      </c>
      <c r="AU48" s="37">
        <f>INDEX(INDEX(($B$66:$BD$117,$B$121:$BD$172,$B$177:$BD$228),,,$C$6),ROWS($B$10:AU48),COLUMNS($B$10:AU48))</f>
        <v>119</v>
      </c>
      <c r="AV48" s="37">
        <f>INDEX(INDEX(($B$66:$BD$117,$B$121:$BD$172,$B$177:$BD$228),,,$C$6),ROWS($B$10:AV48),COLUMNS($B$10:AV48))</f>
        <v>802</v>
      </c>
      <c r="AW48" s="37">
        <f>INDEX(INDEX(($B$66:$BD$117,$B$121:$BD$172,$B$177:$BD$228),,,$C$6),ROWS($B$10:AW48),COLUMNS($B$10:AW48))</f>
        <v>3347</v>
      </c>
      <c r="AX48" s="37">
        <f>INDEX(INDEX(($B$66:$BD$117,$B$121:$BD$172,$B$177:$BD$228),,,$C$6),ROWS($B$10:AX48),COLUMNS($B$10:AX48))</f>
        <v>4793</v>
      </c>
      <c r="AY48" s="37">
        <f>INDEX(INDEX(($B$66:$BD$117,$B$121:$BD$172,$B$177:$BD$228),,,$C$6),ROWS($B$10:AY48),COLUMNS($B$10:AY48))</f>
        <v>367</v>
      </c>
      <c r="AZ48" s="37">
        <f>INDEX(INDEX(($B$66:$BD$117,$B$121:$BD$172,$B$177:$BD$228),,,$C$6),ROWS($B$10:AZ48),COLUMNS($B$10:AZ48))</f>
        <v>676</v>
      </c>
      <c r="BA48" s="37">
        <f>INDEX(INDEX(($B$66:$BD$117,$B$121:$BD$172,$B$177:$BD$228),,,$C$6),ROWS($B$10:BA48),COLUMNS($B$10:BA48))</f>
        <v>21224</v>
      </c>
      <c r="BB48" s="37">
        <f>INDEX(INDEX(($B$66:$BD$117,$B$121:$BD$172,$B$177:$BD$228),,,$C$6),ROWS($B$10:BB48),COLUMNS($B$10:BB48))</f>
        <v>593</v>
      </c>
      <c r="BC48" s="37">
        <f>INDEX(INDEX(($B$66:$BD$117,$B$121:$BD$172,$B$177:$BD$228),,,$C$6),ROWS($B$10:BC48),COLUMNS($B$10:BC48))</f>
        <v>426</v>
      </c>
      <c r="BD48" s="69">
        <f>INDEX(INDEX(($B$66:$BD$117,$B$121:$BD$172,$B$177:$BD$228),,,$C$6),ROWS($B$10:BD48),COLUMNS($B$10:BD48))</f>
        <v>765</v>
      </c>
      <c r="BE48" s="74">
        <f t="shared" si="0"/>
        <v>118925</v>
      </c>
    </row>
    <row r="49" spans="1:57" x14ac:dyDescent="0.25">
      <c r="A49" s="67" t="s">
        <v>46</v>
      </c>
      <c r="B49" s="37">
        <f>INDEX(INDEX(($B$66:$BD$117,$B$121:$BD$172,$B$177:$BD$228),,,$C$6),ROWS($B$10:B49),COLUMNS($B$10:B49))</f>
        <v>12630082</v>
      </c>
      <c r="C49" s="37">
        <f>INDEX(INDEX(($B$66:$BD$117,$B$121:$BD$172,$B$177:$BD$228),,,$C$6),ROWS($B$10:C49),COLUMNS($B$10:C49))</f>
        <v>11107110</v>
      </c>
      <c r="D49" s="37">
        <f>INDEX(INDEX(($B$66:$BD$117,$B$121:$BD$172,$B$177:$BD$228),,,$C$6),ROWS($B$10:D49),COLUMNS($B$10:D49))</f>
        <v>1252378</v>
      </c>
      <c r="E49" s="37">
        <f>INDEX(INDEX(($B$66:$BD$117,$B$121:$BD$172,$B$177:$BD$228),,,$C$6),ROWS($B$10:E49),COLUMNS($B$10:E49))</f>
        <v>215500</v>
      </c>
      <c r="F49" s="37">
        <f>INDEX(INDEX(($B$66:$BD$117,$B$121:$BD$172,$B$177:$BD$228),,,$C$6),ROWS($B$10:F49),COLUMNS($B$10:F49))</f>
        <v>1926</v>
      </c>
      <c r="G49" s="37">
        <f>INDEX(INDEX(($B$66:$BD$117,$B$121:$BD$172,$B$177:$BD$228),,,$C$6),ROWS($B$10:G49),COLUMNS($B$10:G49))</f>
        <v>1658</v>
      </c>
      <c r="H49" s="37">
        <f>INDEX(INDEX(($B$66:$BD$117,$B$121:$BD$172,$B$177:$BD$228),,,$C$6),ROWS($B$10:H49),COLUMNS($B$10:H49))</f>
        <v>3529</v>
      </c>
      <c r="I49" s="37">
        <f>INDEX(INDEX(($B$66:$BD$117,$B$121:$BD$172,$B$177:$BD$228),,,$C$6),ROWS($B$10:I49),COLUMNS($B$10:I49))</f>
        <v>573</v>
      </c>
      <c r="J49" s="37">
        <f>INDEX(INDEX(($B$66:$BD$117,$B$121:$BD$172,$B$177:$BD$228),,,$C$6),ROWS($B$10:J49),COLUMNS($B$10:J49))</f>
        <v>7772</v>
      </c>
      <c r="K49" s="37">
        <f>INDEX(INDEX(($B$66:$BD$117,$B$121:$BD$172,$B$177:$BD$228),,,$C$6),ROWS($B$10:K49),COLUMNS($B$10:K49))</f>
        <v>2574</v>
      </c>
      <c r="L49" s="37">
        <f>INDEX(INDEX(($B$66:$BD$117,$B$121:$BD$172,$B$177:$BD$228),,,$C$6),ROWS($B$10:L49),COLUMNS($B$10:L49))</f>
        <v>3311</v>
      </c>
      <c r="M49" s="37">
        <f>INDEX(INDEX(($B$66:$BD$117,$B$121:$BD$172,$B$177:$BD$228),,,$C$6),ROWS($B$10:M49),COLUMNS($B$10:M49))</f>
        <v>4814</v>
      </c>
      <c r="N49" s="37">
        <f>INDEX(INDEX(($B$66:$BD$117,$B$121:$BD$172,$B$177:$BD$228),,,$C$6),ROWS($B$10:N49),COLUMNS($B$10:N49))</f>
        <v>2921</v>
      </c>
      <c r="O49" s="37">
        <f>INDEX(INDEX(($B$66:$BD$117,$B$121:$BD$172,$B$177:$BD$228),,,$C$6),ROWS($B$10:O49),COLUMNS($B$10:O49))</f>
        <v>14631</v>
      </c>
      <c r="P49" s="37">
        <f>INDEX(INDEX(($B$66:$BD$117,$B$121:$BD$172,$B$177:$BD$228),,,$C$6),ROWS($B$10:P49),COLUMNS($B$10:P49))</f>
        <v>4337</v>
      </c>
      <c r="Q49" s="37">
        <f>INDEX(INDEX(($B$66:$BD$117,$B$121:$BD$172,$B$177:$BD$228),,,$C$6),ROWS($B$10:Q49),COLUMNS($B$10:Q49))</f>
        <v>245</v>
      </c>
      <c r="R49" s="37">
        <f>INDEX(INDEX(($B$66:$BD$117,$B$121:$BD$172,$B$177:$BD$228),,,$C$6),ROWS($B$10:R49),COLUMNS($B$10:R49))</f>
        <v>359</v>
      </c>
      <c r="S49" s="37">
        <f>INDEX(INDEX(($B$66:$BD$117,$B$121:$BD$172,$B$177:$BD$228),,,$C$6),ROWS($B$10:S49),COLUMNS($B$10:S49))</f>
        <v>3749</v>
      </c>
      <c r="T49" s="37">
        <f>INDEX(INDEX(($B$66:$BD$117,$B$121:$BD$172,$B$177:$BD$228),,,$C$6),ROWS($B$10:T49),COLUMNS($B$10:T49))</f>
        <v>1599</v>
      </c>
      <c r="U49" s="37">
        <f>INDEX(INDEX(($B$66:$BD$117,$B$121:$BD$172,$B$177:$BD$228),,,$C$6),ROWS($B$10:U49),COLUMNS($B$10:U49))</f>
        <v>125</v>
      </c>
      <c r="V49" s="37">
        <f>INDEX(INDEX(($B$66:$BD$117,$B$121:$BD$172,$B$177:$BD$228),,,$C$6),ROWS($B$10:V49),COLUMNS($B$10:V49))</f>
        <v>967</v>
      </c>
      <c r="W49" s="37">
        <f>INDEX(INDEX(($B$66:$BD$117,$B$121:$BD$172,$B$177:$BD$228),,,$C$6),ROWS($B$10:W49),COLUMNS($B$10:W49))</f>
        <v>1233</v>
      </c>
      <c r="X49" s="37">
        <f>INDEX(INDEX(($B$66:$BD$117,$B$121:$BD$172,$B$177:$BD$228),,,$C$6),ROWS($B$10:X49),COLUMNS($B$10:X49))</f>
        <v>694</v>
      </c>
      <c r="Y49" s="37">
        <f>INDEX(INDEX(($B$66:$BD$117,$B$121:$BD$172,$B$177:$BD$228),,,$C$6),ROWS($B$10:Y49),COLUMNS($B$10:Y49))</f>
        <v>988</v>
      </c>
      <c r="Z49" s="37">
        <f>INDEX(INDEX(($B$66:$BD$117,$B$121:$BD$172,$B$177:$BD$228),,,$C$6),ROWS($B$10:Z49),COLUMNS($B$10:Z49))</f>
        <v>17529</v>
      </c>
      <c r="AA49" s="37">
        <f>INDEX(INDEX(($B$66:$BD$117,$B$121:$BD$172,$B$177:$BD$228),,,$C$6),ROWS($B$10:AA49),COLUMNS($B$10:AA49))</f>
        <v>5900</v>
      </c>
      <c r="AB49" s="37">
        <f>INDEX(INDEX(($B$66:$BD$117,$B$121:$BD$172,$B$177:$BD$228),,,$C$6),ROWS($B$10:AB49),COLUMNS($B$10:AB49))</f>
        <v>2642</v>
      </c>
      <c r="AC49" s="37">
        <f>INDEX(INDEX(($B$66:$BD$117,$B$121:$BD$172,$B$177:$BD$228),,,$C$6),ROWS($B$10:AC49),COLUMNS($B$10:AC49))</f>
        <v>1169</v>
      </c>
      <c r="AD49" s="37">
        <f>INDEX(INDEX(($B$66:$BD$117,$B$121:$BD$172,$B$177:$BD$228),,,$C$6),ROWS($B$10:AD49),COLUMNS($B$10:AD49))</f>
        <v>55</v>
      </c>
      <c r="AE49" s="37">
        <f>INDEX(INDEX(($B$66:$BD$117,$B$121:$BD$172,$B$177:$BD$228),,,$C$6),ROWS($B$10:AE49),COLUMNS($B$10:AE49))</f>
        <v>1171</v>
      </c>
      <c r="AF49" s="37">
        <f>INDEX(INDEX(($B$66:$BD$117,$B$121:$BD$172,$B$177:$BD$228),,,$C$6),ROWS($B$10:AF49),COLUMNS($B$10:AF49))</f>
        <v>135</v>
      </c>
      <c r="AG49" s="37">
        <f>INDEX(INDEX(($B$66:$BD$117,$B$121:$BD$172,$B$177:$BD$228),,,$C$6),ROWS($B$10:AG49),COLUMNS($B$10:AG49))</f>
        <v>214</v>
      </c>
      <c r="AH49" s="37">
        <f>INDEX(INDEX(($B$66:$BD$117,$B$121:$BD$172,$B$177:$BD$228),,,$C$6),ROWS($B$10:AH49),COLUMNS($B$10:AH49))</f>
        <v>1600</v>
      </c>
      <c r="AI49" s="37">
        <f>INDEX(INDEX(($B$66:$BD$117,$B$121:$BD$172,$B$177:$BD$228),,,$C$6),ROWS($B$10:AI49),COLUMNS($B$10:AI49))</f>
        <v>1138</v>
      </c>
      <c r="AJ49" s="37">
        <f>INDEX(INDEX(($B$66:$BD$117,$B$121:$BD$172,$B$177:$BD$228),,,$C$6),ROWS($B$10:AJ49),COLUMNS($B$10:AJ49))</f>
        <v>33791</v>
      </c>
      <c r="AK49" s="37">
        <f>INDEX(INDEX(($B$66:$BD$117,$B$121:$BD$172,$B$177:$BD$228),,,$C$6),ROWS($B$10:AK49),COLUMNS($B$10:AK49))</f>
        <v>1001</v>
      </c>
      <c r="AL49" s="37">
        <f>INDEX(INDEX(($B$66:$BD$117,$B$121:$BD$172,$B$177:$BD$228),,,$C$6),ROWS($B$10:AL49),COLUMNS($B$10:AL49))</f>
        <v>32898</v>
      </c>
      <c r="AM49" s="37">
        <f>INDEX(INDEX(($B$66:$BD$117,$B$121:$BD$172,$B$177:$BD$228),,,$C$6),ROWS($B$10:AM49),COLUMNS($B$10:AM49))</f>
        <v>6380</v>
      </c>
      <c r="AN49" s="37">
        <f>INDEX(INDEX(($B$66:$BD$117,$B$121:$BD$172,$B$177:$BD$228),,,$C$6),ROWS($B$10:AN49),COLUMNS($B$10:AN49))</f>
        <v>166</v>
      </c>
      <c r="AO49" s="37">
        <f>INDEX(INDEX(($B$66:$BD$117,$B$121:$BD$172,$B$177:$BD$228),,,$C$6),ROWS($B$10:AO49),COLUMNS($B$10:AO49))</f>
        <v>14319</v>
      </c>
      <c r="AP49" s="37">
        <f>INDEX(INDEX(($B$66:$BD$117,$B$121:$BD$172,$B$177:$BD$228),,,$C$6),ROWS($B$10:AP49),COLUMNS($B$10:AP49))</f>
        <v>378</v>
      </c>
      <c r="AQ49" s="37">
        <f>INDEX(INDEX(($B$66:$BD$117,$B$121:$BD$172,$B$177:$BD$228),,,$C$6),ROWS($B$10:AQ49),COLUMNS($B$10:AQ49))</f>
        <v>234</v>
      </c>
      <c r="AR49" s="37" t="str">
        <f>INDEX(INDEX(($B$66:$BD$117,$B$121:$BD$172,$B$177:$BD$228),,,$C$6),ROWS($B$10:AR49),COLUMNS($B$10:AR49))</f>
        <v>N/A</v>
      </c>
      <c r="AS49" s="37">
        <f>INDEX(INDEX(($B$66:$BD$117,$B$121:$BD$172,$B$177:$BD$228),,,$C$6),ROWS($B$10:AS49),COLUMNS($B$10:AS49))</f>
        <v>771</v>
      </c>
      <c r="AT49" s="37">
        <f>INDEX(INDEX(($B$66:$BD$117,$B$121:$BD$172,$B$177:$BD$228),,,$C$6),ROWS($B$10:AT49),COLUMNS($B$10:AT49))</f>
        <v>3023</v>
      </c>
      <c r="AU49" s="37">
        <f>INDEX(INDEX(($B$66:$BD$117,$B$121:$BD$172,$B$177:$BD$228),,,$C$6),ROWS($B$10:AU49),COLUMNS($B$10:AU49))</f>
        <v>159</v>
      </c>
      <c r="AV49" s="37">
        <f>INDEX(INDEX(($B$66:$BD$117,$B$121:$BD$172,$B$177:$BD$228),,,$C$6),ROWS($B$10:AV49),COLUMNS($B$10:AV49))</f>
        <v>1273</v>
      </c>
      <c r="AW49" s="37">
        <f>INDEX(INDEX(($B$66:$BD$117,$B$121:$BD$172,$B$177:$BD$228),,,$C$6),ROWS($B$10:AW49),COLUMNS($B$10:AW49))</f>
        <v>6768</v>
      </c>
      <c r="AX49" s="37">
        <f>INDEX(INDEX(($B$66:$BD$117,$B$121:$BD$172,$B$177:$BD$228),,,$C$6),ROWS($B$10:AX49),COLUMNS($B$10:AX49))</f>
        <v>1276</v>
      </c>
      <c r="AY49" s="37">
        <f>INDEX(INDEX(($B$66:$BD$117,$B$121:$BD$172,$B$177:$BD$228),,,$C$6),ROWS($B$10:AY49),COLUMNS($B$10:AY49))</f>
        <v>1012</v>
      </c>
      <c r="AZ49" s="37">
        <f>INDEX(INDEX(($B$66:$BD$117,$B$121:$BD$172,$B$177:$BD$228),,,$C$6),ROWS($B$10:AZ49),COLUMNS($B$10:AZ49))</f>
        <v>11960</v>
      </c>
      <c r="BA49" s="37">
        <f>INDEX(INDEX(($B$66:$BD$117,$B$121:$BD$172,$B$177:$BD$228),,,$C$6),ROWS($B$10:BA49),COLUMNS($B$10:BA49))</f>
        <v>1787</v>
      </c>
      <c r="BB49" s="37">
        <f>INDEX(INDEX(($B$66:$BD$117,$B$121:$BD$172,$B$177:$BD$228),,,$C$6),ROWS($B$10:BB49),COLUMNS($B$10:BB49))</f>
        <v>6762</v>
      </c>
      <c r="BC49" s="37">
        <f>INDEX(INDEX(($B$66:$BD$117,$B$121:$BD$172,$B$177:$BD$228),,,$C$6),ROWS($B$10:BC49),COLUMNS($B$10:BC49))</f>
        <v>1550</v>
      </c>
      <c r="BD49" s="69">
        <f>INDEX(INDEX(($B$66:$BD$117,$B$121:$BD$172,$B$177:$BD$228),,,$C$6),ROWS($B$10:BD49),COLUMNS($B$10:BD49))</f>
        <v>434</v>
      </c>
      <c r="BE49" s="74">
        <f t="shared" si="0"/>
        <v>215500</v>
      </c>
    </row>
    <row r="50" spans="1:57" x14ac:dyDescent="0.25">
      <c r="A50" s="67" t="s">
        <v>47</v>
      </c>
      <c r="B50" s="37">
        <f>INDEX(INDEX(($B$66:$BD$117,$B$121:$BD$172,$B$177:$BD$228),,,$C$6),ROWS($B$10:B50),COLUMNS($B$10:B50))</f>
        <v>1040527</v>
      </c>
      <c r="C50" s="37">
        <f>INDEX(INDEX(($B$66:$BD$117,$B$121:$BD$172,$B$177:$BD$228),,,$C$6),ROWS($B$10:C50),COLUMNS($B$10:C50))</f>
        <v>899551</v>
      </c>
      <c r="D50" s="37">
        <f>INDEX(INDEX(($B$66:$BD$117,$B$121:$BD$172,$B$177:$BD$228),,,$C$6),ROWS($B$10:D50),COLUMNS($B$10:D50))</f>
        <v>101165</v>
      </c>
      <c r="E50" s="37">
        <f>INDEX(INDEX(($B$66:$BD$117,$B$121:$BD$172,$B$177:$BD$228),,,$C$6),ROWS($B$10:E50),COLUMNS($B$10:E50))</f>
        <v>33446</v>
      </c>
      <c r="F50" s="37">
        <f>INDEX(INDEX(($B$66:$BD$117,$B$121:$BD$172,$B$177:$BD$228),,,$C$6),ROWS($B$10:F50),COLUMNS($B$10:F50))</f>
        <v>20</v>
      </c>
      <c r="G50" s="37">
        <f>INDEX(INDEX(($B$66:$BD$117,$B$121:$BD$172,$B$177:$BD$228),,,$C$6),ROWS($B$10:G50),COLUMNS($B$10:G50))</f>
        <v>0</v>
      </c>
      <c r="H50" s="37">
        <f>INDEX(INDEX(($B$66:$BD$117,$B$121:$BD$172,$B$177:$BD$228),,,$C$6),ROWS($B$10:H50),COLUMNS($B$10:H50))</f>
        <v>93</v>
      </c>
      <c r="I50" s="37">
        <f>INDEX(INDEX(($B$66:$BD$117,$B$121:$BD$172,$B$177:$BD$228),,,$C$6),ROWS($B$10:I50),COLUMNS($B$10:I50))</f>
        <v>0</v>
      </c>
      <c r="J50" s="37">
        <f>INDEX(INDEX(($B$66:$BD$117,$B$121:$BD$172,$B$177:$BD$228),,,$C$6),ROWS($B$10:J50),COLUMNS($B$10:J50))</f>
        <v>2146</v>
      </c>
      <c r="K50" s="37">
        <f>INDEX(INDEX(($B$66:$BD$117,$B$121:$BD$172,$B$177:$BD$228),,,$C$6),ROWS($B$10:K50),COLUMNS($B$10:K50))</f>
        <v>332</v>
      </c>
      <c r="L50" s="37">
        <f>INDEX(INDEX(($B$66:$BD$117,$B$121:$BD$172,$B$177:$BD$228),,,$C$6),ROWS($B$10:L50),COLUMNS($B$10:L50))</f>
        <v>4170</v>
      </c>
      <c r="M50" s="37">
        <f>INDEX(INDEX(($B$66:$BD$117,$B$121:$BD$172,$B$177:$BD$228),,,$C$6),ROWS($B$10:M50),COLUMNS($B$10:M50))</f>
        <v>0</v>
      </c>
      <c r="N50" s="37">
        <f>INDEX(INDEX(($B$66:$BD$117,$B$121:$BD$172,$B$177:$BD$228),,,$C$6),ROWS($B$10:N50),COLUMNS($B$10:N50))</f>
        <v>313</v>
      </c>
      <c r="O50" s="37">
        <f>INDEX(INDEX(($B$66:$BD$117,$B$121:$BD$172,$B$177:$BD$228),,,$C$6),ROWS($B$10:O50),COLUMNS($B$10:O50))</f>
        <v>2752</v>
      </c>
      <c r="P50" s="37">
        <f>INDEX(INDEX(($B$66:$BD$117,$B$121:$BD$172,$B$177:$BD$228),,,$C$6),ROWS($B$10:P50),COLUMNS($B$10:P50))</f>
        <v>168</v>
      </c>
      <c r="Q50" s="37">
        <f>INDEX(INDEX(($B$66:$BD$117,$B$121:$BD$172,$B$177:$BD$228),,,$C$6),ROWS($B$10:Q50),COLUMNS($B$10:Q50))</f>
        <v>120</v>
      </c>
      <c r="R50" s="37">
        <f>INDEX(INDEX(($B$66:$BD$117,$B$121:$BD$172,$B$177:$BD$228),,,$C$6),ROWS($B$10:R50),COLUMNS($B$10:R50))</f>
        <v>0</v>
      </c>
      <c r="S50" s="37">
        <f>INDEX(INDEX(($B$66:$BD$117,$B$121:$BD$172,$B$177:$BD$228),,,$C$6),ROWS($B$10:S50),COLUMNS($B$10:S50))</f>
        <v>385</v>
      </c>
      <c r="T50" s="37">
        <f>INDEX(INDEX(($B$66:$BD$117,$B$121:$BD$172,$B$177:$BD$228),,,$C$6),ROWS($B$10:T50),COLUMNS($B$10:T50))</f>
        <v>0</v>
      </c>
      <c r="U50" s="37">
        <f>INDEX(INDEX(($B$66:$BD$117,$B$121:$BD$172,$B$177:$BD$228),,,$C$6),ROWS($B$10:U50),COLUMNS($B$10:U50))</f>
        <v>0</v>
      </c>
      <c r="V50" s="37">
        <f>INDEX(INDEX(($B$66:$BD$117,$B$121:$BD$172,$B$177:$BD$228),,,$C$6),ROWS($B$10:V50),COLUMNS($B$10:V50))</f>
        <v>27</v>
      </c>
      <c r="W50" s="37">
        <f>INDEX(INDEX(($B$66:$BD$117,$B$121:$BD$172,$B$177:$BD$228),,,$C$6),ROWS($B$10:W50),COLUMNS($B$10:W50))</f>
        <v>286</v>
      </c>
      <c r="X50" s="37">
        <f>INDEX(INDEX(($B$66:$BD$117,$B$121:$BD$172,$B$177:$BD$228),,,$C$6),ROWS($B$10:X50),COLUMNS($B$10:X50))</f>
        <v>24</v>
      </c>
      <c r="Y50" s="37">
        <f>INDEX(INDEX(($B$66:$BD$117,$B$121:$BD$172,$B$177:$BD$228),,,$C$6),ROWS($B$10:Y50),COLUMNS($B$10:Y50))</f>
        <v>279</v>
      </c>
      <c r="Z50" s="37">
        <f>INDEX(INDEX(($B$66:$BD$117,$B$121:$BD$172,$B$177:$BD$228),,,$C$6),ROWS($B$10:Z50),COLUMNS($B$10:Z50))</f>
        <v>482</v>
      </c>
      <c r="AA50" s="37">
        <f>INDEX(INDEX(($B$66:$BD$117,$B$121:$BD$172,$B$177:$BD$228),,,$C$6),ROWS($B$10:AA50),COLUMNS($B$10:AA50))</f>
        <v>11253</v>
      </c>
      <c r="AB50" s="37">
        <f>INDEX(INDEX(($B$66:$BD$117,$B$121:$BD$172,$B$177:$BD$228),,,$C$6),ROWS($B$10:AB50),COLUMNS($B$10:AB50))</f>
        <v>230</v>
      </c>
      <c r="AC50" s="37">
        <f>INDEX(INDEX(($B$66:$BD$117,$B$121:$BD$172,$B$177:$BD$228),,,$C$6),ROWS($B$10:AC50),COLUMNS($B$10:AC50))</f>
        <v>131</v>
      </c>
      <c r="AD50" s="37">
        <f>INDEX(INDEX(($B$66:$BD$117,$B$121:$BD$172,$B$177:$BD$228),,,$C$6),ROWS($B$10:AD50),COLUMNS($B$10:AD50))</f>
        <v>0</v>
      </c>
      <c r="AE50" s="37">
        <f>INDEX(INDEX(($B$66:$BD$117,$B$121:$BD$172,$B$177:$BD$228),,,$C$6),ROWS($B$10:AE50),COLUMNS($B$10:AE50))</f>
        <v>210</v>
      </c>
      <c r="AF50" s="37">
        <f>INDEX(INDEX(($B$66:$BD$117,$B$121:$BD$172,$B$177:$BD$228),,,$C$6),ROWS($B$10:AF50),COLUMNS($B$10:AF50))</f>
        <v>0</v>
      </c>
      <c r="AG50" s="37">
        <f>INDEX(INDEX(($B$66:$BD$117,$B$121:$BD$172,$B$177:$BD$228),,,$C$6),ROWS($B$10:AG50),COLUMNS($B$10:AG50))</f>
        <v>188</v>
      </c>
      <c r="AH50" s="37">
        <f>INDEX(INDEX(($B$66:$BD$117,$B$121:$BD$172,$B$177:$BD$228),,,$C$6),ROWS($B$10:AH50),COLUMNS($B$10:AH50))</f>
        <v>25</v>
      </c>
      <c r="AI50" s="37">
        <f>INDEX(INDEX(($B$66:$BD$117,$B$121:$BD$172,$B$177:$BD$228),,,$C$6),ROWS($B$10:AI50),COLUMNS($B$10:AI50))</f>
        <v>611</v>
      </c>
      <c r="AJ50" s="37">
        <f>INDEX(INDEX(($B$66:$BD$117,$B$121:$BD$172,$B$177:$BD$228),,,$C$6),ROWS($B$10:AJ50),COLUMNS($B$10:AJ50))</f>
        <v>1219</v>
      </c>
      <c r="AK50" s="37">
        <f>INDEX(INDEX(($B$66:$BD$117,$B$121:$BD$172,$B$177:$BD$228),,,$C$6),ROWS($B$10:AK50),COLUMNS($B$10:AK50))</f>
        <v>36</v>
      </c>
      <c r="AL50" s="37">
        <f>INDEX(INDEX(($B$66:$BD$117,$B$121:$BD$172,$B$177:$BD$228),,,$C$6),ROWS($B$10:AL50),COLUMNS($B$10:AL50))</f>
        <v>3603</v>
      </c>
      <c r="AM50" s="37">
        <f>INDEX(INDEX(($B$66:$BD$117,$B$121:$BD$172,$B$177:$BD$228),,,$C$6),ROWS($B$10:AM50),COLUMNS($B$10:AM50))</f>
        <v>478</v>
      </c>
      <c r="AN50" s="37">
        <f>INDEX(INDEX(($B$66:$BD$117,$B$121:$BD$172,$B$177:$BD$228),,,$C$6),ROWS($B$10:AN50),COLUMNS($B$10:AN50))</f>
        <v>0</v>
      </c>
      <c r="AO50" s="37">
        <f>INDEX(INDEX(($B$66:$BD$117,$B$121:$BD$172,$B$177:$BD$228),,,$C$6),ROWS($B$10:AO50),COLUMNS($B$10:AO50))</f>
        <v>63</v>
      </c>
      <c r="AP50" s="37">
        <f>INDEX(INDEX(($B$66:$BD$117,$B$121:$BD$172,$B$177:$BD$228),,,$C$6),ROWS($B$10:AP50),COLUMNS($B$10:AP50))</f>
        <v>0</v>
      </c>
      <c r="AQ50" s="37">
        <f>INDEX(INDEX(($B$66:$BD$117,$B$121:$BD$172,$B$177:$BD$228),,,$C$6),ROWS($B$10:AQ50),COLUMNS($B$10:AQ50))</f>
        <v>139</v>
      </c>
      <c r="AR50" s="37">
        <f>INDEX(INDEX(($B$66:$BD$117,$B$121:$BD$172,$B$177:$BD$228),,,$C$6),ROWS($B$10:AR50),COLUMNS($B$10:AR50))</f>
        <v>735</v>
      </c>
      <c r="AS50" s="37" t="str">
        <f>INDEX(INDEX(($B$66:$BD$117,$B$121:$BD$172,$B$177:$BD$228),,,$C$6),ROWS($B$10:AS50),COLUMNS($B$10:AS50))</f>
        <v>N/A</v>
      </c>
      <c r="AT50" s="37">
        <f>INDEX(INDEX(($B$66:$BD$117,$B$121:$BD$172,$B$177:$BD$228),,,$C$6),ROWS($B$10:AT50),COLUMNS($B$10:AT50))</f>
        <v>481</v>
      </c>
      <c r="AU50" s="37">
        <f>INDEX(INDEX(($B$66:$BD$117,$B$121:$BD$172,$B$177:$BD$228),,,$C$6),ROWS($B$10:AU50),COLUMNS($B$10:AU50))</f>
        <v>0</v>
      </c>
      <c r="AV50" s="37">
        <f>INDEX(INDEX(($B$66:$BD$117,$B$121:$BD$172,$B$177:$BD$228),,,$C$6),ROWS($B$10:AV50),COLUMNS($B$10:AV50))</f>
        <v>120</v>
      </c>
      <c r="AW50" s="37">
        <f>INDEX(INDEX(($B$66:$BD$117,$B$121:$BD$172,$B$177:$BD$228),,,$C$6),ROWS($B$10:AW50),COLUMNS($B$10:AW50))</f>
        <v>823</v>
      </c>
      <c r="AX50" s="37">
        <f>INDEX(INDEX(($B$66:$BD$117,$B$121:$BD$172,$B$177:$BD$228),,,$C$6),ROWS($B$10:AX50),COLUMNS($B$10:AX50))</f>
        <v>0</v>
      </c>
      <c r="AY50" s="37">
        <f>INDEX(INDEX(($B$66:$BD$117,$B$121:$BD$172,$B$177:$BD$228),,,$C$6),ROWS($B$10:AY50),COLUMNS($B$10:AY50))</f>
        <v>53</v>
      </c>
      <c r="AZ50" s="37">
        <f>INDEX(INDEX(($B$66:$BD$117,$B$121:$BD$172,$B$177:$BD$228),,,$C$6),ROWS($B$10:AZ50),COLUMNS($B$10:AZ50))</f>
        <v>1008</v>
      </c>
      <c r="BA50" s="37">
        <f>INDEX(INDEX(($B$66:$BD$117,$B$121:$BD$172,$B$177:$BD$228),,,$C$6),ROWS($B$10:BA50),COLUMNS($B$10:BA50))</f>
        <v>287</v>
      </c>
      <c r="BB50" s="37">
        <f>INDEX(INDEX(($B$66:$BD$117,$B$121:$BD$172,$B$177:$BD$228),,,$C$6),ROWS($B$10:BB50),COLUMNS($B$10:BB50))</f>
        <v>0</v>
      </c>
      <c r="BC50" s="37">
        <f>INDEX(INDEX(($B$66:$BD$117,$B$121:$BD$172,$B$177:$BD$228),,,$C$6),ROWS($B$10:BC50),COLUMNS($B$10:BC50))</f>
        <v>135</v>
      </c>
      <c r="BD50" s="69">
        <f>INDEX(INDEX(($B$66:$BD$117,$B$121:$BD$172,$B$177:$BD$228),,,$C$6),ROWS($B$10:BD50),COLUMNS($B$10:BD50))</f>
        <v>21</v>
      </c>
      <c r="BE50" s="74">
        <f t="shared" si="0"/>
        <v>33446</v>
      </c>
    </row>
    <row r="51" spans="1:57" x14ac:dyDescent="0.25">
      <c r="A51" s="67" t="s">
        <v>48</v>
      </c>
      <c r="B51" s="37">
        <f>INDEX(INDEX(($B$66:$BD$117,$B$121:$BD$172,$B$177:$BD$228),,,$C$6),ROWS($B$10:B51),COLUMNS($B$10:B51))</f>
        <v>4668886</v>
      </c>
      <c r="C51" s="37">
        <f>INDEX(INDEX(($B$66:$BD$117,$B$121:$BD$172,$B$177:$BD$228),,,$C$6),ROWS($B$10:C51),COLUMNS($B$10:C51))</f>
        <v>3929626</v>
      </c>
      <c r="D51" s="37">
        <f>INDEX(INDEX(($B$66:$BD$117,$B$121:$BD$172,$B$177:$BD$228),,,$C$6),ROWS($B$10:D51),COLUMNS($B$10:D51))</f>
        <v>564350</v>
      </c>
      <c r="E51" s="37">
        <f>INDEX(INDEX(($B$66:$BD$117,$B$121:$BD$172,$B$177:$BD$228),,,$C$6),ROWS($B$10:E51),COLUMNS($B$10:E51))</f>
        <v>156705</v>
      </c>
      <c r="F51" s="37">
        <f>INDEX(INDEX(($B$66:$BD$117,$B$121:$BD$172,$B$177:$BD$228),,,$C$6),ROWS($B$10:F51),COLUMNS($B$10:F51))</f>
        <v>1665</v>
      </c>
      <c r="G51" s="37">
        <f>INDEX(INDEX(($B$66:$BD$117,$B$121:$BD$172,$B$177:$BD$228),,,$C$6),ROWS($B$10:G51),COLUMNS($B$10:G51))</f>
        <v>1244</v>
      </c>
      <c r="H51" s="37">
        <f>INDEX(INDEX(($B$66:$BD$117,$B$121:$BD$172,$B$177:$BD$228),,,$C$6),ROWS($B$10:H51),COLUMNS($B$10:H51))</f>
        <v>2222</v>
      </c>
      <c r="I51" s="37">
        <f>INDEX(INDEX(($B$66:$BD$117,$B$121:$BD$172,$B$177:$BD$228),,,$C$6),ROWS($B$10:I51),COLUMNS($B$10:I51))</f>
        <v>839</v>
      </c>
      <c r="J51" s="37">
        <f>INDEX(INDEX(($B$66:$BD$117,$B$121:$BD$172,$B$177:$BD$228),,,$C$6),ROWS($B$10:J51),COLUMNS($B$10:J51))</f>
        <v>5979</v>
      </c>
      <c r="K51" s="37">
        <f>INDEX(INDEX(($B$66:$BD$117,$B$121:$BD$172,$B$177:$BD$228),,,$C$6),ROWS($B$10:K51),COLUMNS($B$10:K51))</f>
        <v>1915</v>
      </c>
      <c r="L51" s="37">
        <f>INDEX(INDEX(($B$66:$BD$117,$B$121:$BD$172,$B$177:$BD$228),,,$C$6),ROWS($B$10:L51),COLUMNS($B$10:L51))</f>
        <v>1590</v>
      </c>
      <c r="M51" s="37">
        <f>INDEX(INDEX(($B$66:$BD$117,$B$121:$BD$172,$B$177:$BD$228),,,$C$6),ROWS($B$10:M51),COLUMNS($B$10:M51))</f>
        <v>697</v>
      </c>
      <c r="N51" s="37">
        <f>INDEX(INDEX(($B$66:$BD$117,$B$121:$BD$172,$B$177:$BD$228),,,$C$6),ROWS($B$10:N51),COLUMNS($B$10:N51))</f>
        <v>435</v>
      </c>
      <c r="O51" s="37">
        <f>INDEX(INDEX(($B$66:$BD$117,$B$121:$BD$172,$B$177:$BD$228),,,$C$6),ROWS($B$10:O51),COLUMNS($B$10:O51))</f>
        <v>11552</v>
      </c>
      <c r="P51" s="37">
        <f>INDEX(INDEX(($B$66:$BD$117,$B$121:$BD$172,$B$177:$BD$228),,,$C$6),ROWS($B$10:P51),COLUMNS($B$10:P51))</f>
        <v>18570</v>
      </c>
      <c r="Q51" s="37">
        <f>INDEX(INDEX(($B$66:$BD$117,$B$121:$BD$172,$B$177:$BD$228),,,$C$6),ROWS($B$10:Q51),COLUMNS($B$10:Q51))</f>
        <v>638</v>
      </c>
      <c r="R51" s="37">
        <f>INDEX(INDEX(($B$66:$BD$117,$B$121:$BD$172,$B$177:$BD$228),,,$C$6),ROWS($B$10:R51),COLUMNS($B$10:R51))</f>
        <v>198</v>
      </c>
      <c r="S51" s="37">
        <f>INDEX(INDEX(($B$66:$BD$117,$B$121:$BD$172,$B$177:$BD$228),,,$C$6),ROWS($B$10:S51),COLUMNS($B$10:S51))</f>
        <v>2125</v>
      </c>
      <c r="T51" s="37">
        <f>INDEX(INDEX(($B$66:$BD$117,$B$121:$BD$172,$B$177:$BD$228),,,$C$6),ROWS($B$10:T51),COLUMNS($B$10:T51))</f>
        <v>3802</v>
      </c>
      <c r="U51" s="37">
        <f>INDEX(INDEX(($B$66:$BD$117,$B$121:$BD$172,$B$177:$BD$228),,,$C$6),ROWS($B$10:U51),COLUMNS($B$10:U51))</f>
        <v>643</v>
      </c>
      <c r="V51" s="37">
        <f>INDEX(INDEX(($B$66:$BD$117,$B$121:$BD$172,$B$177:$BD$228),,,$C$6),ROWS($B$10:V51),COLUMNS($B$10:V51))</f>
        <v>1064</v>
      </c>
      <c r="W51" s="37">
        <f>INDEX(INDEX(($B$66:$BD$117,$B$121:$BD$172,$B$177:$BD$228),,,$C$6),ROWS($B$10:W51),COLUMNS($B$10:W51))</f>
        <v>1924</v>
      </c>
      <c r="X51" s="37">
        <f>INDEX(INDEX(($B$66:$BD$117,$B$121:$BD$172,$B$177:$BD$228),,,$C$6),ROWS($B$10:X51),COLUMNS($B$10:X51))</f>
        <v>2709</v>
      </c>
      <c r="Y51" s="37">
        <f>INDEX(INDEX(($B$66:$BD$117,$B$121:$BD$172,$B$177:$BD$228),,,$C$6),ROWS($B$10:Y51),COLUMNS($B$10:Y51))</f>
        <v>2077</v>
      </c>
      <c r="Z51" s="37">
        <f>INDEX(INDEX(($B$66:$BD$117,$B$121:$BD$172,$B$177:$BD$228),,,$C$6),ROWS($B$10:Z51),COLUMNS($B$10:Z51))</f>
        <v>3565</v>
      </c>
      <c r="AA51" s="37">
        <f>INDEX(INDEX(($B$66:$BD$117,$B$121:$BD$172,$B$177:$BD$228),,,$C$6),ROWS($B$10:AA51),COLUMNS($B$10:AA51))</f>
        <v>2313</v>
      </c>
      <c r="AB51" s="37">
        <f>INDEX(INDEX(($B$66:$BD$117,$B$121:$BD$172,$B$177:$BD$228),,,$C$6),ROWS($B$10:AB51),COLUMNS($B$10:AB51))</f>
        <v>2966</v>
      </c>
      <c r="AC51" s="37">
        <f>INDEX(INDEX(($B$66:$BD$117,$B$121:$BD$172,$B$177:$BD$228),,,$C$6),ROWS($B$10:AC51),COLUMNS($B$10:AC51))</f>
        <v>757</v>
      </c>
      <c r="AD51" s="37">
        <f>INDEX(INDEX(($B$66:$BD$117,$B$121:$BD$172,$B$177:$BD$228),,,$C$6),ROWS($B$10:AD51),COLUMNS($B$10:AD51))</f>
        <v>1407</v>
      </c>
      <c r="AE51" s="37">
        <f>INDEX(INDEX(($B$66:$BD$117,$B$121:$BD$172,$B$177:$BD$228),,,$C$6),ROWS($B$10:AE51),COLUMNS($B$10:AE51))</f>
        <v>1884</v>
      </c>
      <c r="AF51" s="37">
        <f>INDEX(INDEX(($B$66:$BD$117,$B$121:$BD$172,$B$177:$BD$228),,,$C$6),ROWS($B$10:AF51),COLUMNS($B$10:AF51))</f>
        <v>93</v>
      </c>
      <c r="AG51" s="37">
        <f>INDEX(INDEX(($B$66:$BD$117,$B$121:$BD$172,$B$177:$BD$228),,,$C$6),ROWS($B$10:AG51),COLUMNS($B$10:AG51))</f>
        <v>158</v>
      </c>
      <c r="AH51" s="37">
        <f>INDEX(INDEX(($B$66:$BD$117,$B$121:$BD$172,$B$177:$BD$228),,,$C$6),ROWS($B$10:AH51),COLUMNS($B$10:AH51))</f>
        <v>1025</v>
      </c>
      <c r="AI51" s="37">
        <f>INDEX(INDEX(($B$66:$BD$117,$B$121:$BD$172,$B$177:$BD$228),,,$C$6),ROWS($B$10:AI51),COLUMNS($B$10:AI51))</f>
        <v>917</v>
      </c>
      <c r="AJ51" s="37">
        <f>INDEX(INDEX(($B$66:$BD$117,$B$121:$BD$172,$B$177:$BD$228),,,$C$6),ROWS($B$10:AJ51),COLUMNS($B$10:AJ51))</f>
        <v>6517</v>
      </c>
      <c r="AK51" s="37">
        <f>INDEX(INDEX(($B$66:$BD$117,$B$121:$BD$172,$B$177:$BD$228),,,$C$6),ROWS($B$10:AK51),COLUMNS($B$10:AK51))</f>
        <v>1052</v>
      </c>
      <c r="AL51" s="37">
        <f>INDEX(INDEX(($B$66:$BD$117,$B$121:$BD$172,$B$177:$BD$228),,,$C$6),ROWS($B$10:AL51),COLUMNS($B$10:AL51))</f>
        <v>10746</v>
      </c>
      <c r="AM51" s="37">
        <f>INDEX(INDEX(($B$66:$BD$117,$B$121:$BD$172,$B$177:$BD$228),,,$C$6),ROWS($B$10:AM51),COLUMNS($B$10:AM51))</f>
        <v>24764</v>
      </c>
      <c r="AN51" s="37">
        <f>INDEX(INDEX(($B$66:$BD$117,$B$121:$BD$172,$B$177:$BD$228),,,$C$6),ROWS($B$10:AN51),COLUMNS($B$10:AN51))</f>
        <v>656</v>
      </c>
      <c r="AO51" s="37">
        <f>INDEX(INDEX(($B$66:$BD$117,$B$121:$BD$172,$B$177:$BD$228),,,$C$6),ROWS($B$10:AO51),COLUMNS($B$10:AO51))</f>
        <v>4388</v>
      </c>
      <c r="AP51" s="37">
        <f>INDEX(INDEX(($B$66:$BD$117,$B$121:$BD$172,$B$177:$BD$228),,,$C$6),ROWS($B$10:AP51),COLUMNS($B$10:AP51))</f>
        <v>555</v>
      </c>
      <c r="AQ51" s="37">
        <f>INDEX(INDEX(($B$66:$BD$117,$B$121:$BD$172,$B$177:$BD$228),,,$C$6),ROWS($B$10:AQ51),COLUMNS($B$10:AQ51))</f>
        <v>255</v>
      </c>
      <c r="AR51" s="37">
        <f>INDEX(INDEX(($B$66:$BD$117,$B$121:$BD$172,$B$177:$BD$228),,,$C$6),ROWS($B$10:AR51),COLUMNS($B$10:AR51))</f>
        <v>6497</v>
      </c>
      <c r="AS51" s="37">
        <f>INDEX(INDEX(($B$66:$BD$117,$B$121:$BD$172,$B$177:$BD$228),,,$C$6),ROWS($B$10:AS51),COLUMNS($B$10:AS51))</f>
        <v>538</v>
      </c>
      <c r="AT51" s="37" t="str">
        <f>INDEX(INDEX(($B$66:$BD$117,$B$121:$BD$172,$B$177:$BD$228),,,$C$6),ROWS($B$10:AT51),COLUMNS($B$10:AT51))</f>
        <v>N/A</v>
      </c>
      <c r="AU51" s="37">
        <f>INDEX(INDEX(($B$66:$BD$117,$B$121:$BD$172,$B$177:$BD$228),,,$C$6),ROWS($B$10:AU51),COLUMNS($B$10:AU51))</f>
        <v>816</v>
      </c>
      <c r="AV51" s="37">
        <f>INDEX(INDEX(($B$66:$BD$117,$B$121:$BD$172,$B$177:$BD$228),,,$C$6),ROWS($B$10:AV51),COLUMNS($B$10:AV51))</f>
        <v>3550</v>
      </c>
      <c r="AW51" s="37">
        <f>INDEX(INDEX(($B$66:$BD$117,$B$121:$BD$172,$B$177:$BD$228),,,$C$6),ROWS($B$10:AW51),COLUMNS($B$10:AW51))</f>
        <v>5351</v>
      </c>
      <c r="AX51" s="37">
        <f>INDEX(INDEX(($B$66:$BD$117,$B$121:$BD$172,$B$177:$BD$228),,,$C$6),ROWS($B$10:AX51),COLUMNS($B$10:AX51))</f>
        <v>566</v>
      </c>
      <c r="AY51" s="37">
        <f>INDEX(INDEX(($B$66:$BD$117,$B$121:$BD$172,$B$177:$BD$228),,,$C$6),ROWS($B$10:AY51),COLUMNS($B$10:AY51))</f>
        <v>298</v>
      </c>
      <c r="AZ51" s="37">
        <f>INDEX(INDEX(($B$66:$BD$117,$B$121:$BD$172,$B$177:$BD$228),,,$C$6),ROWS($B$10:AZ51),COLUMNS($B$10:AZ51))</f>
        <v>9377</v>
      </c>
      <c r="BA51" s="37">
        <f>INDEX(INDEX(($B$66:$BD$117,$B$121:$BD$172,$B$177:$BD$228),,,$C$6),ROWS($B$10:BA51),COLUMNS($B$10:BA51))</f>
        <v>1629</v>
      </c>
      <c r="BB51" s="37">
        <f>INDEX(INDEX(($B$66:$BD$117,$B$121:$BD$172,$B$177:$BD$228),,,$C$6),ROWS($B$10:BB51),COLUMNS($B$10:BB51))</f>
        <v>1345</v>
      </c>
      <c r="BC51" s="37">
        <f>INDEX(INDEX(($B$66:$BD$117,$B$121:$BD$172,$B$177:$BD$228),,,$C$6),ROWS($B$10:BC51),COLUMNS($B$10:BC51))</f>
        <v>832</v>
      </c>
      <c r="BD51" s="69">
        <f>INDEX(INDEX(($B$66:$BD$117,$B$121:$BD$172,$B$177:$BD$228),,,$C$6),ROWS($B$10:BD51),COLUMNS($B$10:BD51))</f>
        <v>0</v>
      </c>
      <c r="BE51" s="74">
        <f t="shared" si="0"/>
        <v>156705</v>
      </c>
    </row>
    <row r="52" spans="1:57" x14ac:dyDescent="0.25">
      <c r="A52" s="67" t="s">
        <v>49</v>
      </c>
      <c r="B52" s="37">
        <f>INDEX(INDEX(($B$66:$BD$117,$B$121:$BD$172,$B$177:$BD$228),,,$C$6),ROWS($B$10:B52),COLUMNS($B$10:B52))</f>
        <v>821669</v>
      </c>
      <c r="C52" s="37">
        <f>INDEX(INDEX(($B$66:$BD$117,$B$121:$BD$172,$B$177:$BD$228),,,$C$6),ROWS($B$10:C52),COLUMNS($B$10:C52))</f>
        <v>676014</v>
      </c>
      <c r="D52" s="37">
        <f>INDEX(INDEX(($B$66:$BD$117,$B$121:$BD$172,$B$177:$BD$228),,,$C$6),ROWS($B$10:D52),COLUMNS($B$10:D52))</f>
        <v>115606</v>
      </c>
      <c r="E52" s="37">
        <f>INDEX(INDEX(($B$66:$BD$117,$B$121:$BD$172,$B$177:$BD$228),,,$C$6),ROWS($B$10:E52),COLUMNS($B$10:E52))</f>
        <v>26051</v>
      </c>
      <c r="F52" s="37">
        <f>INDEX(INDEX(($B$66:$BD$117,$B$121:$BD$172,$B$177:$BD$228),,,$C$6),ROWS($B$10:F52),COLUMNS($B$10:F52))</f>
        <v>0</v>
      </c>
      <c r="G52" s="37">
        <f>INDEX(INDEX(($B$66:$BD$117,$B$121:$BD$172,$B$177:$BD$228),,,$C$6),ROWS($B$10:G52),COLUMNS($B$10:G52))</f>
        <v>855</v>
      </c>
      <c r="H52" s="37">
        <f>INDEX(INDEX(($B$66:$BD$117,$B$121:$BD$172,$B$177:$BD$228),,,$C$6),ROWS($B$10:H52),COLUMNS($B$10:H52))</f>
        <v>435</v>
      </c>
      <c r="I52" s="37">
        <f>INDEX(INDEX(($B$66:$BD$117,$B$121:$BD$172,$B$177:$BD$228),,,$C$6),ROWS($B$10:I52),COLUMNS($B$10:I52))</f>
        <v>227</v>
      </c>
      <c r="J52" s="37">
        <f>INDEX(INDEX(($B$66:$BD$117,$B$121:$BD$172,$B$177:$BD$228),,,$C$6),ROWS($B$10:J52),COLUMNS($B$10:J52))</f>
        <v>1494</v>
      </c>
      <c r="K52" s="37">
        <f>INDEX(INDEX(($B$66:$BD$117,$B$121:$BD$172,$B$177:$BD$228),,,$C$6),ROWS($B$10:K52),COLUMNS($B$10:K52))</f>
        <v>1744</v>
      </c>
      <c r="L52" s="37">
        <f>INDEX(INDEX(($B$66:$BD$117,$B$121:$BD$172,$B$177:$BD$228),,,$C$6),ROWS($B$10:L52),COLUMNS($B$10:L52))</f>
        <v>2</v>
      </c>
      <c r="M52" s="37">
        <f>INDEX(INDEX(($B$66:$BD$117,$B$121:$BD$172,$B$177:$BD$228),,,$C$6),ROWS($B$10:M52),COLUMNS($B$10:M52))</f>
        <v>0</v>
      </c>
      <c r="N52" s="37">
        <f>INDEX(INDEX(($B$66:$BD$117,$B$121:$BD$172,$B$177:$BD$228),,,$C$6),ROWS($B$10:N52),COLUMNS($B$10:N52))</f>
        <v>0</v>
      </c>
      <c r="O52" s="37">
        <f>INDEX(INDEX(($B$66:$BD$117,$B$121:$BD$172,$B$177:$BD$228),,,$C$6),ROWS($B$10:O52),COLUMNS($B$10:O52))</f>
        <v>970</v>
      </c>
      <c r="P52" s="37">
        <f>INDEX(INDEX(($B$66:$BD$117,$B$121:$BD$172,$B$177:$BD$228),,,$C$6),ROWS($B$10:P52),COLUMNS($B$10:P52))</f>
        <v>122</v>
      </c>
      <c r="Q52" s="37">
        <f>INDEX(INDEX(($B$66:$BD$117,$B$121:$BD$172,$B$177:$BD$228),,,$C$6),ROWS($B$10:Q52),COLUMNS($B$10:Q52))</f>
        <v>8</v>
      </c>
      <c r="R52" s="37">
        <f>INDEX(INDEX(($B$66:$BD$117,$B$121:$BD$172,$B$177:$BD$228),,,$C$6),ROWS($B$10:R52),COLUMNS($B$10:R52))</f>
        <v>78</v>
      </c>
      <c r="S52" s="37">
        <f>INDEX(INDEX(($B$66:$BD$117,$B$121:$BD$172,$B$177:$BD$228),,,$C$6),ROWS($B$10:S52),COLUMNS($B$10:S52))</f>
        <v>74</v>
      </c>
      <c r="T52" s="37">
        <f>INDEX(INDEX(($B$66:$BD$117,$B$121:$BD$172,$B$177:$BD$228),,,$C$6),ROWS($B$10:T52),COLUMNS($B$10:T52))</f>
        <v>210</v>
      </c>
      <c r="U52" s="37">
        <f>INDEX(INDEX(($B$66:$BD$117,$B$121:$BD$172,$B$177:$BD$228),,,$C$6),ROWS($B$10:U52),COLUMNS($B$10:U52))</f>
        <v>2441</v>
      </c>
      <c r="V52" s="37">
        <f>INDEX(INDEX(($B$66:$BD$117,$B$121:$BD$172,$B$177:$BD$228),,,$C$6),ROWS($B$10:V52),COLUMNS($B$10:V52))</f>
        <v>403</v>
      </c>
      <c r="W52" s="37">
        <f>INDEX(INDEX(($B$66:$BD$117,$B$121:$BD$172,$B$177:$BD$228),,,$C$6),ROWS($B$10:W52),COLUMNS($B$10:W52))</f>
        <v>0</v>
      </c>
      <c r="X52" s="37">
        <f>INDEX(INDEX(($B$66:$BD$117,$B$121:$BD$172,$B$177:$BD$228),,,$C$6),ROWS($B$10:X52),COLUMNS($B$10:X52))</f>
        <v>0</v>
      </c>
      <c r="Y52" s="37">
        <f>INDEX(INDEX(($B$66:$BD$117,$B$121:$BD$172,$B$177:$BD$228),,,$C$6),ROWS($B$10:Y52),COLUMNS($B$10:Y52))</f>
        <v>0</v>
      </c>
      <c r="Z52" s="37">
        <f>INDEX(INDEX(($B$66:$BD$117,$B$121:$BD$172,$B$177:$BD$228),,,$C$6),ROWS($B$10:Z52),COLUMNS($B$10:Z52))</f>
        <v>60</v>
      </c>
      <c r="AA52" s="37">
        <f>INDEX(INDEX(($B$66:$BD$117,$B$121:$BD$172,$B$177:$BD$228),,,$C$6),ROWS($B$10:AA52),COLUMNS($B$10:AA52))</f>
        <v>61</v>
      </c>
      <c r="AB52" s="37">
        <f>INDEX(INDEX(($B$66:$BD$117,$B$121:$BD$172,$B$177:$BD$228),,,$C$6),ROWS($B$10:AB52),COLUMNS($B$10:AB52))</f>
        <v>892</v>
      </c>
      <c r="AC52" s="37">
        <f>INDEX(INDEX(($B$66:$BD$117,$B$121:$BD$172,$B$177:$BD$228),,,$C$6),ROWS($B$10:AC52),COLUMNS($B$10:AC52))</f>
        <v>3568</v>
      </c>
      <c r="AD52" s="37">
        <f>INDEX(INDEX(($B$66:$BD$117,$B$121:$BD$172,$B$177:$BD$228),,,$C$6),ROWS($B$10:AD52),COLUMNS($B$10:AD52))</f>
        <v>34</v>
      </c>
      <c r="AE52" s="37">
        <f>INDEX(INDEX(($B$66:$BD$117,$B$121:$BD$172,$B$177:$BD$228),,,$C$6),ROWS($B$10:AE52),COLUMNS($B$10:AE52))</f>
        <v>474</v>
      </c>
      <c r="AF52" s="37">
        <f>INDEX(INDEX(($B$66:$BD$117,$B$121:$BD$172,$B$177:$BD$228),,,$C$6),ROWS($B$10:AF52),COLUMNS($B$10:AF52))</f>
        <v>248</v>
      </c>
      <c r="AG52" s="37">
        <f>INDEX(INDEX(($B$66:$BD$117,$B$121:$BD$172,$B$177:$BD$228),,,$C$6),ROWS($B$10:AG52),COLUMNS($B$10:AG52))</f>
        <v>2175</v>
      </c>
      <c r="AH52" s="37">
        <f>INDEX(INDEX(($B$66:$BD$117,$B$121:$BD$172,$B$177:$BD$228),,,$C$6),ROWS($B$10:AH52),COLUMNS($B$10:AH52))</f>
        <v>135</v>
      </c>
      <c r="AI52" s="37">
        <f>INDEX(INDEX(($B$66:$BD$117,$B$121:$BD$172,$B$177:$BD$228),,,$C$6),ROWS($B$10:AI52),COLUMNS($B$10:AI52))</f>
        <v>0</v>
      </c>
      <c r="AJ52" s="37">
        <f>INDEX(INDEX(($B$66:$BD$117,$B$121:$BD$172,$B$177:$BD$228),,,$C$6),ROWS($B$10:AJ52),COLUMNS($B$10:AJ52))</f>
        <v>0</v>
      </c>
      <c r="AK52" s="37">
        <f>INDEX(INDEX(($B$66:$BD$117,$B$121:$BD$172,$B$177:$BD$228),,,$C$6),ROWS($B$10:AK52),COLUMNS($B$10:AK52))</f>
        <v>175</v>
      </c>
      <c r="AL52" s="37">
        <f>INDEX(INDEX(($B$66:$BD$117,$B$121:$BD$172,$B$177:$BD$228),,,$C$6),ROWS($B$10:AL52),COLUMNS($B$10:AL52))</f>
        <v>371</v>
      </c>
      <c r="AM52" s="37">
        <f>INDEX(INDEX(($B$66:$BD$117,$B$121:$BD$172,$B$177:$BD$228),,,$C$6),ROWS($B$10:AM52),COLUMNS($B$10:AM52))</f>
        <v>240</v>
      </c>
      <c r="AN52" s="37">
        <f>INDEX(INDEX(($B$66:$BD$117,$B$121:$BD$172,$B$177:$BD$228),,,$C$6),ROWS($B$10:AN52),COLUMNS($B$10:AN52))</f>
        <v>1725</v>
      </c>
      <c r="AO52" s="37">
        <f>INDEX(INDEX(($B$66:$BD$117,$B$121:$BD$172,$B$177:$BD$228),,,$C$6),ROWS($B$10:AO52),COLUMNS($B$10:AO52))</f>
        <v>64</v>
      </c>
      <c r="AP52" s="37">
        <f>INDEX(INDEX(($B$66:$BD$117,$B$121:$BD$172,$B$177:$BD$228),,,$C$6),ROWS($B$10:AP52),COLUMNS($B$10:AP52))</f>
        <v>21</v>
      </c>
      <c r="AQ52" s="37">
        <f>INDEX(INDEX(($B$66:$BD$117,$B$121:$BD$172,$B$177:$BD$228),,,$C$6),ROWS($B$10:AQ52),COLUMNS($B$10:AQ52))</f>
        <v>667</v>
      </c>
      <c r="AR52" s="37">
        <f>INDEX(INDEX(($B$66:$BD$117,$B$121:$BD$172,$B$177:$BD$228),,,$C$6),ROWS($B$10:AR52),COLUMNS($B$10:AR52))</f>
        <v>515</v>
      </c>
      <c r="AS52" s="37">
        <f>INDEX(INDEX(($B$66:$BD$117,$B$121:$BD$172,$B$177:$BD$228),,,$C$6),ROWS($B$10:AS52),COLUMNS($B$10:AS52))</f>
        <v>0</v>
      </c>
      <c r="AT52" s="37">
        <f>INDEX(INDEX(($B$66:$BD$117,$B$121:$BD$172,$B$177:$BD$228),,,$C$6),ROWS($B$10:AT52),COLUMNS($B$10:AT52))</f>
        <v>158</v>
      </c>
      <c r="AU52" s="37" t="str">
        <f>INDEX(INDEX(($B$66:$BD$117,$B$121:$BD$172,$B$177:$BD$228),,,$C$6),ROWS($B$10:AU52),COLUMNS($B$10:AU52))</f>
        <v>N/A</v>
      </c>
      <c r="AV52" s="37">
        <f>INDEX(INDEX(($B$66:$BD$117,$B$121:$BD$172,$B$177:$BD$228),,,$C$6),ROWS($B$10:AV52),COLUMNS($B$10:AV52))</f>
        <v>507</v>
      </c>
      <c r="AW52" s="37">
        <f>INDEX(INDEX(($B$66:$BD$117,$B$121:$BD$172,$B$177:$BD$228),,,$C$6),ROWS($B$10:AW52),COLUMNS($B$10:AW52))</f>
        <v>1715</v>
      </c>
      <c r="AX52" s="37">
        <f>INDEX(INDEX(($B$66:$BD$117,$B$121:$BD$172,$B$177:$BD$228),,,$C$6),ROWS($B$10:AX52),COLUMNS($B$10:AX52))</f>
        <v>388</v>
      </c>
      <c r="AY52" s="37">
        <f>INDEX(INDEX(($B$66:$BD$117,$B$121:$BD$172,$B$177:$BD$228),,,$C$6),ROWS($B$10:AY52),COLUMNS($B$10:AY52))</f>
        <v>5</v>
      </c>
      <c r="AZ52" s="37">
        <f>INDEX(INDEX(($B$66:$BD$117,$B$121:$BD$172,$B$177:$BD$228),,,$C$6),ROWS($B$10:AZ52),COLUMNS($B$10:AZ52))</f>
        <v>340</v>
      </c>
      <c r="BA52" s="37">
        <f>INDEX(INDEX(($B$66:$BD$117,$B$121:$BD$172,$B$177:$BD$228),,,$C$6),ROWS($B$10:BA52),COLUMNS($B$10:BA52))</f>
        <v>1026</v>
      </c>
      <c r="BB52" s="37">
        <f>INDEX(INDEX(($B$66:$BD$117,$B$121:$BD$172,$B$177:$BD$228),,,$C$6),ROWS($B$10:BB52),COLUMNS($B$10:BB52))</f>
        <v>131</v>
      </c>
      <c r="BC52" s="37">
        <f>INDEX(INDEX(($B$66:$BD$117,$B$121:$BD$172,$B$177:$BD$228),,,$C$6),ROWS($B$10:BC52),COLUMNS($B$10:BC52))</f>
        <v>314</v>
      </c>
      <c r="BD52" s="69">
        <f>INDEX(INDEX(($B$66:$BD$117,$B$121:$BD$172,$B$177:$BD$228),,,$C$6),ROWS($B$10:BD52),COLUMNS($B$10:BD52))</f>
        <v>979</v>
      </c>
      <c r="BE52" s="74">
        <f t="shared" si="0"/>
        <v>26051</v>
      </c>
    </row>
    <row r="53" spans="1:57" x14ac:dyDescent="0.25">
      <c r="A53" s="67" t="s">
        <v>50</v>
      </c>
      <c r="B53" s="37">
        <f>INDEX(INDEX(($B$66:$BD$117,$B$121:$BD$172,$B$177:$BD$228),,,$C$6),ROWS($B$10:B53),COLUMNS($B$10:B53))</f>
        <v>6378278</v>
      </c>
      <c r="C53" s="37">
        <f>INDEX(INDEX(($B$66:$BD$117,$B$121:$BD$172,$B$177:$BD$228),,,$C$6),ROWS($B$10:C53),COLUMNS($B$10:C53))</f>
        <v>5396833</v>
      </c>
      <c r="D53" s="37">
        <f>INDEX(INDEX(($B$66:$BD$117,$B$121:$BD$172,$B$177:$BD$228),,,$C$6),ROWS($B$10:D53),COLUMNS($B$10:D53))</f>
        <v>783077</v>
      </c>
      <c r="E53" s="37">
        <f>INDEX(INDEX(($B$66:$BD$117,$B$121:$BD$172,$B$177:$BD$228),,,$C$6),ROWS($B$10:E53),COLUMNS($B$10:E53))</f>
        <v>177098</v>
      </c>
      <c r="F53" s="37">
        <f>INDEX(INDEX(($B$66:$BD$117,$B$121:$BD$172,$B$177:$BD$228),,,$C$6),ROWS($B$10:F53),COLUMNS($B$10:F53))</f>
        <v>12116</v>
      </c>
      <c r="G53" s="37">
        <f>INDEX(INDEX(($B$66:$BD$117,$B$121:$BD$172,$B$177:$BD$228),,,$C$6),ROWS($B$10:G53),COLUMNS($B$10:G53))</f>
        <v>1281</v>
      </c>
      <c r="H53" s="37">
        <f>INDEX(INDEX(($B$66:$BD$117,$B$121:$BD$172,$B$177:$BD$228),,,$C$6),ROWS($B$10:H53),COLUMNS($B$10:H53))</f>
        <v>2250</v>
      </c>
      <c r="I53" s="37">
        <f>INDEX(INDEX(($B$66:$BD$117,$B$121:$BD$172,$B$177:$BD$228),,,$C$6),ROWS($B$10:I53),COLUMNS($B$10:I53))</f>
        <v>3306</v>
      </c>
      <c r="J53" s="37">
        <f>INDEX(INDEX(($B$66:$BD$117,$B$121:$BD$172,$B$177:$BD$228),,,$C$6),ROWS($B$10:J53),COLUMNS($B$10:J53))</f>
        <v>8396</v>
      </c>
      <c r="K53" s="37">
        <f>INDEX(INDEX(($B$66:$BD$117,$B$121:$BD$172,$B$177:$BD$228),,,$C$6),ROWS($B$10:K53),COLUMNS($B$10:K53))</f>
        <v>2473</v>
      </c>
      <c r="L53" s="37">
        <f>INDEX(INDEX(($B$66:$BD$117,$B$121:$BD$172,$B$177:$BD$228),,,$C$6),ROWS($B$10:L53),COLUMNS($B$10:L53))</f>
        <v>936</v>
      </c>
      <c r="M53" s="37">
        <f>INDEX(INDEX(($B$66:$BD$117,$B$121:$BD$172,$B$177:$BD$228),,,$C$6),ROWS($B$10:M53),COLUMNS($B$10:M53))</f>
        <v>176</v>
      </c>
      <c r="N53" s="37">
        <f>INDEX(INDEX(($B$66:$BD$117,$B$121:$BD$172,$B$177:$BD$228),,,$C$6),ROWS($B$10:N53),COLUMNS($B$10:N53))</f>
        <v>180</v>
      </c>
      <c r="O53" s="37">
        <f>INDEX(INDEX(($B$66:$BD$117,$B$121:$BD$172,$B$177:$BD$228),,,$C$6),ROWS($B$10:O53),COLUMNS($B$10:O53))</f>
        <v>15641</v>
      </c>
      <c r="P53" s="37">
        <f>INDEX(INDEX(($B$66:$BD$117,$B$121:$BD$172,$B$177:$BD$228),,,$C$6),ROWS($B$10:P53),COLUMNS($B$10:P53))</f>
        <v>16012</v>
      </c>
      <c r="Q53" s="37">
        <f>INDEX(INDEX(($B$66:$BD$117,$B$121:$BD$172,$B$177:$BD$228),,,$C$6),ROWS($B$10:Q53),COLUMNS($B$10:Q53))</f>
        <v>1058</v>
      </c>
      <c r="R53" s="37">
        <f>INDEX(INDEX(($B$66:$BD$117,$B$121:$BD$172,$B$177:$BD$228),,,$C$6),ROWS($B$10:R53),COLUMNS($B$10:R53))</f>
        <v>787</v>
      </c>
      <c r="S53" s="37">
        <f>INDEX(INDEX(($B$66:$BD$117,$B$121:$BD$172,$B$177:$BD$228),,,$C$6),ROWS($B$10:S53),COLUMNS($B$10:S53))</f>
        <v>7094</v>
      </c>
      <c r="T53" s="37">
        <f>INDEX(INDEX(($B$66:$BD$117,$B$121:$BD$172,$B$177:$BD$228),,,$C$6),ROWS($B$10:T53),COLUMNS($B$10:T53))</f>
        <v>5591</v>
      </c>
      <c r="U53" s="37">
        <f>INDEX(INDEX(($B$66:$BD$117,$B$121:$BD$172,$B$177:$BD$228),,,$C$6),ROWS($B$10:U53),COLUMNS($B$10:U53))</f>
        <v>617</v>
      </c>
      <c r="V53" s="37">
        <f>INDEX(INDEX(($B$66:$BD$117,$B$121:$BD$172,$B$177:$BD$228),,,$C$6),ROWS($B$10:V53),COLUMNS($B$10:V53))</f>
        <v>2630</v>
      </c>
      <c r="W53" s="37">
        <f>INDEX(INDEX(($B$66:$BD$117,$B$121:$BD$172,$B$177:$BD$228),,,$C$6),ROWS($B$10:W53),COLUMNS($B$10:W53))</f>
        <v>13202</v>
      </c>
      <c r="X53" s="37">
        <f>INDEX(INDEX(($B$66:$BD$117,$B$121:$BD$172,$B$177:$BD$228),,,$C$6),ROWS($B$10:X53),COLUMNS($B$10:X53))</f>
        <v>2452</v>
      </c>
      <c r="Y53" s="37">
        <f>INDEX(INDEX(($B$66:$BD$117,$B$121:$BD$172,$B$177:$BD$228),,,$C$6),ROWS($B$10:Y53),COLUMNS($B$10:Y53))</f>
        <v>1040</v>
      </c>
      <c r="Z53" s="37">
        <f>INDEX(INDEX(($B$66:$BD$117,$B$121:$BD$172,$B$177:$BD$228),,,$C$6),ROWS($B$10:Z53),COLUMNS($B$10:Z53))</f>
        <v>1743</v>
      </c>
      <c r="AA53" s="37">
        <f>INDEX(INDEX(($B$66:$BD$117,$B$121:$BD$172,$B$177:$BD$228),,,$C$6),ROWS($B$10:AA53),COLUMNS($B$10:AA53))</f>
        <v>1525</v>
      </c>
      <c r="AB53" s="37">
        <f>INDEX(INDEX(($B$66:$BD$117,$B$121:$BD$172,$B$177:$BD$228),,,$C$6),ROWS($B$10:AB53),COLUMNS($B$10:AB53))</f>
        <v>4507</v>
      </c>
      <c r="AC53" s="37">
        <f>INDEX(INDEX(($B$66:$BD$117,$B$121:$BD$172,$B$177:$BD$228),,,$C$6),ROWS($B$10:AC53),COLUMNS($B$10:AC53))</f>
        <v>1178</v>
      </c>
      <c r="AD53" s="37">
        <f>INDEX(INDEX(($B$66:$BD$117,$B$121:$BD$172,$B$177:$BD$228),,,$C$6),ROWS($B$10:AD53),COLUMNS($B$10:AD53))</f>
        <v>10568</v>
      </c>
      <c r="AE53" s="37">
        <f>INDEX(INDEX(($B$66:$BD$117,$B$121:$BD$172,$B$177:$BD$228),,,$C$6),ROWS($B$10:AE53),COLUMNS($B$10:AE53))</f>
        <v>2694</v>
      </c>
      <c r="AF53" s="37">
        <f>INDEX(INDEX(($B$66:$BD$117,$B$121:$BD$172,$B$177:$BD$228),,,$C$6),ROWS($B$10:AF53),COLUMNS($B$10:AF53))</f>
        <v>308</v>
      </c>
      <c r="AG53" s="37">
        <f>INDEX(INDEX(($B$66:$BD$117,$B$121:$BD$172,$B$177:$BD$228),,,$C$6),ROWS($B$10:AG53),COLUMNS($B$10:AG53))</f>
        <v>432</v>
      </c>
      <c r="AH53" s="37">
        <f>INDEX(INDEX(($B$66:$BD$117,$B$121:$BD$172,$B$177:$BD$228),,,$C$6),ROWS($B$10:AH53),COLUMNS($B$10:AH53))</f>
        <v>735</v>
      </c>
      <c r="AI53" s="37">
        <f>INDEX(INDEX(($B$66:$BD$117,$B$121:$BD$172,$B$177:$BD$228),,,$C$6),ROWS($B$10:AI53),COLUMNS($B$10:AI53))</f>
        <v>271</v>
      </c>
      <c r="AJ53" s="37">
        <f>INDEX(INDEX(($B$66:$BD$117,$B$121:$BD$172,$B$177:$BD$228),,,$C$6),ROWS($B$10:AJ53),COLUMNS($B$10:AJ53))</f>
        <v>783</v>
      </c>
      <c r="AK53" s="37">
        <f>INDEX(INDEX(($B$66:$BD$117,$B$121:$BD$172,$B$177:$BD$228),,,$C$6),ROWS($B$10:AK53),COLUMNS($B$10:AK53))</f>
        <v>751</v>
      </c>
      <c r="AL53" s="37">
        <f>INDEX(INDEX(($B$66:$BD$117,$B$121:$BD$172,$B$177:$BD$228),,,$C$6),ROWS($B$10:AL53),COLUMNS($B$10:AL53))</f>
        <v>6279</v>
      </c>
      <c r="AM53" s="37">
        <f>INDEX(INDEX(($B$66:$BD$117,$B$121:$BD$172,$B$177:$BD$228),,,$C$6),ROWS($B$10:AM53),COLUMNS($B$10:AM53))</f>
        <v>5904</v>
      </c>
      <c r="AN53" s="37">
        <f>INDEX(INDEX(($B$66:$BD$117,$B$121:$BD$172,$B$177:$BD$228),,,$C$6),ROWS($B$10:AN53),COLUMNS($B$10:AN53))</f>
        <v>7</v>
      </c>
      <c r="AO53" s="37">
        <f>INDEX(INDEX(($B$66:$BD$117,$B$121:$BD$172,$B$177:$BD$228),,,$C$6),ROWS($B$10:AO53),COLUMNS($B$10:AO53))</f>
        <v>6200</v>
      </c>
      <c r="AP53" s="37">
        <f>INDEX(INDEX(($B$66:$BD$117,$B$121:$BD$172,$B$177:$BD$228),,,$C$6),ROWS($B$10:AP53),COLUMNS($B$10:AP53))</f>
        <v>2495</v>
      </c>
      <c r="AQ53" s="37">
        <f>INDEX(INDEX(($B$66:$BD$117,$B$121:$BD$172,$B$177:$BD$228),,,$C$6),ROWS($B$10:AQ53),COLUMNS($B$10:AQ53))</f>
        <v>1080</v>
      </c>
      <c r="AR53" s="37">
        <f>INDEX(INDEX(($B$66:$BD$117,$B$121:$BD$172,$B$177:$BD$228),,,$C$6),ROWS($B$10:AR53),COLUMNS($B$10:AR53))</f>
        <v>3329</v>
      </c>
      <c r="AS53" s="37">
        <f>INDEX(INDEX(($B$66:$BD$117,$B$121:$BD$172,$B$177:$BD$228),,,$C$6),ROWS($B$10:AS53),COLUMNS($B$10:AS53))</f>
        <v>26</v>
      </c>
      <c r="AT53" s="37">
        <f>INDEX(INDEX(($B$66:$BD$117,$B$121:$BD$172,$B$177:$BD$228),,,$C$6),ROWS($B$10:AT53),COLUMNS($B$10:AT53))</f>
        <v>4300</v>
      </c>
      <c r="AU53" s="37">
        <f>INDEX(INDEX(($B$66:$BD$117,$B$121:$BD$172,$B$177:$BD$228),,,$C$6),ROWS($B$10:AU53),COLUMNS($B$10:AU53))</f>
        <v>0</v>
      </c>
      <c r="AV53" s="37" t="str">
        <f>INDEX(INDEX(($B$66:$BD$117,$B$121:$BD$172,$B$177:$BD$228),,,$C$6),ROWS($B$10:AV53),COLUMNS($B$10:AV53))</f>
        <v>N/A</v>
      </c>
      <c r="AW53" s="37">
        <f>INDEX(INDEX(($B$66:$BD$117,$B$121:$BD$172,$B$177:$BD$228),,,$C$6),ROWS($B$10:AW53),COLUMNS($B$10:AW53))</f>
        <v>8716</v>
      </c>
      <c r="AX53" s="37">
        <f>INDEX(INDEX(($B$66:$BD$117,$B$121:$BD$172,$B$177:$BD$228),,,$C$6),ROWS($B$10:AX53),COLUMNS($B$10:AX53))</f>
        <v>784</v>
      </c>
      <c r="AY53" s="37">
        <f>INDEX(INDEX(($B$66:$BD$117,$B$121:$BD$172,$B$177:$BD$228),,,$C$6),ROWS($B$10:AY53),COLUMNS($B$10:AY53))</f>
        <v>133</v>
      </c>
      <c r="AZ53" s="37">
        <f>INDEX(INDEX(($B$66:$BD$117,$B$121:$BD$172,$B$177:$BD$228),,,$C$6),ROWS($B$10:AZ53),COLUMNS($B$10:AZ53))</f>
        <v>8008</v>
      </c>
      <c r="BA53" s="37">
        <f>INDEX(INDEX(($B$66:$BD$117,$B$121:$BD$172,$B$177:$BD$228),,,$C$6),ROWS($B$10:BA53),COLUMNS($B$10:BA53))</f>
        <v>1876</v>
      </c>
      <c r="BB53" s="37">
        <f>INDEX(INDEX(($B$66:$BD$117,$B$121:$BD$172,$B$177:$BD$228),,,$C$6),ROWS($B$10:BB53),COLUMNS($B$10:BB53))</f>
        <v>3248</v>
      </c>
      <c r="BC53" s="37">
        <f>INDEX(INDEX(($B$66:$BD$117,$B$121:$BD$172,$B$177:$BD$228),,,$C$6),ROWS($B$10:BC53),COLUMNS($B$10:BC53))</f>
        <v>1622</v>
      </c>
      <c r="BD53" s="69">
        <f>INDEX(INDEX(($B$66:$BD$117,$B$121:$BD$172,$B$177:$BD$228),,,$C$6),ROWS($B$10:BD53),COLUMNS($B$10:BD53))</f>
        <v>358</v>
      </c>
      <c r="BE53" s="74">
        <f t="shared" si="0"/>
        <v>177098</v>
      </c>
    </row>
    <row r="54" spans="1:57" x14ac:dyDescent="0.25">
      <c r="A54" s="67" t="s">
        <v>51</v>
      </c>
      <c r="B54" s="37">
        <f>INDEX(INDEX(($B$66:$BD$117,$B$121:$BD$172,$B$177:$BD$228),,,$C$6),ROWS($B$10:B54),COLUMNS($B$10:B54))</f>
        <v>25711791</v>
      </c>
      <c r="C54" s="37">
        <f>INDEX(INDEX(($B$66:$BD$117,$B$121:$BD$172,$B$177:$BD$228),,,$C$6),ROWS($B$10:C54),COLUMNS($B$10:C54))</f>
        <v>21354247</v>
      </c>
      <c r="D54" s="37">
        <f>INDEX(INDEX(($B$66:$BD$117,$B$121:$BD$172,$B$177:$BD$228),,,$C$6),ROWS($B$10:D54),COLUMNS($B$10:D54))</f>
        <v>3656070</v>
      </c>
      <c r="E54" s="37">
        <f>INDEX(INDEX(($B$66:$BD$117,$B$121:$BD$172,$B$177:$BD$228),,,$C$6),ROWS($B$10:E54),COLUMNS($B$10:E54))</f>
        <v>507752</v>
      </c>
      <c r="F54" s="37">
        <f>INDEX(INDEX(($B$66:$BD$117,$B$121:$BD$172,$B$177:$BD$228),,,$C$6),ROWS($B$10:F54),COLUMNS($B$10:F54))</f>
        <v>9993</v>
      </c>
      <c r="G54" s="37">
        <f>INDEX(INDEX(($B$66:$BD$117,$B$121:$BD$172,$B$177:$BD$228),,,$C$6),ROWS($B$10:G54),COLUMNS($B$10:G54))</f>
        <v>6759</v>
      </c>
      <c r="H54" s="37">
        <f>INDEX(INDEX(($B$66:$BD$117,$B$121:$BD$172,$B$177:$BD$228),,,$C$6),ROWS($B$10:H54),COLUMNS($B$10:H54))</f>
        <v>18908</v>
      </c>
      <c r="I54" s="37">
        <f>INDEX(INDEX(($B$66:$BD$117,$B$121:$BD$172,$B$177:$BD$228),,,$C$6),ROWS($B$10:I54),COLUMNS($B$10:I54))</f>
        <v>13781</v>
      </c>
      <c r="J54" s="37">
        <f>INDEX(INDEX(($B$66:$BD$117,$B$121:$BD$172,$B$177:$BD$228),,,$C$6),ROWS($B$10:J54),COLUMNS($B$10:J54))</f>
        <v>62702</v>
      </c>
      <c r="K54" s="37">
        <f>INDEX(INDEX(($B$66:$BD$117,$B$121:$BD$172,$B$177:$BD$228),,,$C$6),ROWS($B$10:K54),COLUMNS($B$10:K54))</f>
        <v>16616</v>
      </c>
      <c r="L54" s="37">
        <f>INDEX(INDEX(($B$66:$BD$117,$B$121:$BD$172,$B$177:$BD$228),,,$C$6),ROWS($B$10:L54),COLUMNS($B$10:L54))</f>
        <v>2769</v>
      </c>
      <c r="M54" s="37">
        <f>INDEX(INDEX(($B$66:$BD$117,$B$121:$BD$172,$B$177:$BD$228),,,$C$6),ROWS($B$10:M54),COLUMNS($B$10:M54))</f>
        <v>181</v>
      </c>
      <c r="N54" s="37">
        <f>INDEX(INDEX(($B$66:$BD$117,$B$121:$BD$172,$B$177:$BD$228),,,$C$6),ROWS($B$10:N54),COLUMNS($B$10:N54))</f>
        <v>1189</v>
      </c>
      <c r="O54" s="37">
        <f>INDEX(INDEX(($B$66:$BD$117,$B$121:$BD$172,$B$177:$BD$228),,,$C$6),ROWS($B$10:O54),COLUMNS($B$10:O54))</f>
        <v>31259</v>
      </c>
      <c r="P54" s="37">
        <f>INDEX(INDEX(($B$66:$BD$117,$B$121:$BD$172,$B$177:$BD$228),,,$C$6),ROWS($B$10:P54),COLUMNS($B$10:P54))</f>
        <v>20362</v>
      </c>
      <c r="Q54" s="37">
        <f>INDEX(INDEX(($B$66:$BD$117,$B$121:$BD$172,$B$177:$BD$228),,,$C$6),ROWS($B$10:Q54),COLUMNS($B$10:Q54))</f>
        <v>5040</v>
      </c>
      <c r="R54" s="37">
        <f>INDEX(INDEX(($B$66:$BD$117,$B$121:$BD$172,$B$177:$BD$228),,,$C$6),ROWS($B$10:R54),COLUMNS($B$10:R54))</f>
        <v>2387</v>
      </c>
      <c r="S54" s="37">
        <f>INDEX(INDEX(($B$66:$BD$117,$B$121:$BD$172,$B$177:$BD$228),,,$C$6),ROWS($B$10:S54),COLUMNS($B$10:S54))</f>
        <v>19672</v>
      </c>
      <c r="T54" s="37">
        <f>INDEX(INDEX(($B$66:$BD$117,$B$121:$BD$172,$B$177:$BD$228),,,$C$6),ROWS($B$10:T54),COLUMNS($B$10:T54))</f>
        <v>8264</v>
      </c>
      <c r="U54" s="37">
        <f>INDEX(INDEX(($B$66:$BD$117,$B$121:$BD$172,$B$177:$BD$228),,,$C$6),ROWS($B$10:U54),COLUMNS($B$10:U54))</f>
        <v>4934</v>
      </c>
      <c r="V54" s="37">
        <f>INDEX(INDEX(($B$66:$BD$117,$B$121:$BD$172,$B$177:$BD$228),,,$C$6),ROWS($B$10:V54),COLUMNS($B$10:V54))</f>
        <v>12699</v>
      </c>
      <c r="W54" s="37">
        <f>INDEX(INDEX(($B$66:$BD$117,$B$121:$BD$172,$B$177:$BD$228),,,$C$6),ROWS($B$10:W54),COLUMNS($B$10:W54))</f>
        <v>6040</v>
      </c>
      <c r="X54" s="37">
        <f>INDEX(INDEX(($B$66:$BD$117,$B$121:$BD$172,$B$177:$BD$228),,,$C$6),ROWS($B$10:X54),COLUMNS($B$10:X54))</f>
        <v>29348</v>
      </c>
      <c r="Y54" s="37">
        <f>INDEX(INDEX(($B$66:$BD$117,$B$121:$BD$172,$B$177:$BD$228),,,$C$6),ROWS($B$10:Y54),COLUMNS($B$10:Y54))</f>
        <v>1293</v>
      </c>
      <c r="Z54" s="37">
        <f>INDEX(INDEX(($B$66:$BD$117,$B$121:$BD$172,$B$177:$BD$228),,,$C$6),ROWS($B$10:Z54),COLUMNS($B$10:Z54))</f>
        <v>4969</v>
      </c>
      <c r="AA54" s="37">
        <f>INDEX(INDEX(($B$66:$BD$117,$B$121:$BD$172,$B$177:$BD$228),,,$C$6),ROWS($B$10:AA54),COLUMNS($B$10:AA54))</f>
        <v>4813</v>
      </c>
      <c r="AB54" s="37">
        <f>INDEX(INDEX(($B$66:$BD$117,$B$121:$BD$172,$B$177:$BD$228),,,$C$6),ROWS($B$10:AB54),COLUMNS($B$10:AB54))</f>
        <v>9501</v>
      </c>
      <c r="AC54" s="37">
        <f>INDEX(INDEX(($B$66:$BD$117,$B$121:$BD$172,$B$177:$BD$228),,,$C$6),ROWS($B$10:AC54),COLUMNS($B$10:AC54))</f>
        <v>2803</v>
      </c>
      <c r="AD54" s="37">
        <f>INDEX(INDEX(($B$66:$BD$117,$B$121:$BD$172,$B$177:$BD$228),,,$C$6),ROWS($B$10:AD54),COLUMNS($B$10:AD54))</f>
        <v>6402</v>
      </c>
      <c r="AE54" s="37">
        <f>INDEX(INDEX(($B$66:$BD$117,$B$121:$BD$172,$B$177:$BD$228),,,$C$6),ROWS($B$10:AE54),COLUMNS($B$10:AE54))</f>
        <v>12319</v>
      </c>
      <c r="AF54" s="37">
        <f>INDEX(INDEX(($B$66:$BD$117,$B$121:$BD$172,$B$177:$BD$228),,,$C$6),ROWS($B$10:AF54),COLUMNS($B$10:AF54))</f>
        <v>1813</v>
      </c>
      <c r="AG54" s="37">
        <f>INDEX(INDEX(($B$66:$BD$117,$B$121:$BD$172,$B$177:$BD$228),,,$C$6),ROWS($B$10:AG54),COLUMNS($B$10:AG54))</f>
        <v>4794</v>
      </c>
      <c r="AH54" s="37">
        <f>INDEX(INDEX(($B$66:$BD$117,$B$121:$BD$172,$B$177:$BD$228),,,$C$6),ROWS($B$10:AH54),COLUMNS($B$10:AH54))</f>
        <v>8266</v>
      </c>
      <c r="AI54" s="37">
        <f>INDEX(INDEX(($B$66:$BD$117,$B$121:$BD$172,$B$177:$BD$228),,,$C$6),ROWS($B$10:AI54),COLUMNS($B$10:AI54))</f>
        <v>761</v>
      </c>
      <c r="AJ54" s="37">
        <f>INDEX(INDEX(($B$66:$BD$117,$B$121:$BD$172,$B$177:$BD$228),,,$C$6),ROWS($B$10:AJ54),COLUMNS($B$10:AJ54))</f>
        <v>6797</v>
      </c>
      <c r="AK54" s="37">
        <f>INDEX(INDEX(($B$66:$BD$117,$B$121:$BD$172,$B$177:$BD$228),,,$C$6),ROWS($B$10:AK54),COLUMNS($B$10:AK54))</f>
        <v>16762</v>
      </c>
      <c r="AL54" s="37">
        <f>INDEX(INDEX(($B$66:$BD$117,$B$121:$BD$172,$B$177:$BD$228),,,$C$6),ROWS($B$10:AL54),COLUMNS($B$10:AL54))</f>
        <v>20274</v>
      </c>
      <c r="AM54" s="37">
        <f>INDEX(INDEX(($B$66:$BD$117,$B$121:$BD$172,$B$177:$BD$228),,,$C$6),ROWS($B$10:AM54),COLUMNS($B$10:AM54))</f>
        <v>22660</v>
      </c>
      <c r="AN54" s="37">
        <f>INDEX(INDEX(($B$66:$BD$117,$B$121:$BD$172,$B$177:$BD$228),,,$C$6),ROWS($B$10:AN54),COLUMNS($B$10:AN54))</f>
        <v>989</v>
      </c>
      <c r="AO54" s="37">
        <f>INDEX(INDEX(($B$66:$BD$117,$B$121:$BD$172,$B$177:$BD$228),,,$C$6),ROWS($B$10:AO54),COLUMNS($B$10:AO54))</f>
        <v>8728</v>
      </c>
      <c r="AP54" s="37">
        <f>INDEX(INDEX(($B$66:$BD$117,$B$121:$BD$172,$B$177:$BD$228),,,$C$6),ROWS($B$10:AP54),COLUMNS($B$10:AP54))</f>
        <v>26284</v>
      </c>
      <c r="AQ54" s="37">
        <f>INDEX(INDEX(($B$66:$BD$117,$B$121:$BD$172,$B$177:$BD$228),,,$C$6),ROWS($B$10:AQ54),COLUMNS($B$10:AQ54))</f>
        <v>3827</v>
      </c>
      <c r="AR54" s="37">
        <f>INDEX(INDEX(($B$66:$BD$117,$B$121:$BD$172,$B$177:$BD$228),,,$C$6),ROWS($B$10:AR54),COLUMNS($B$10:AR54))</f>
        <v>10449</v>
      </c>
      <c r="AS54" s="37">
        <f>INDEX(INDEX(($B$66:$BD$117,$B$121:$BD$172,$B$177:$BD$228),,,$C$6),ROWS($B$10:AS54),COLUMNS($B$10:AS54))</f>
        <v>1763</v>
      </c>
      <c r="AT54" s="37">
        <f>INDEX(INDEX(($B$66:$BD$117,$B$121:$BD$172,$B$177:$BD$228),,,$C$6),ROWS($B$10:AT54),COLUMNS($B$10:AT54))</f>
        <v>4470</v>
      </c>
      <c r="AU54" s="37">
        <f>INDEX(INDEX(($B$66:$BD$117,$B$121:$BD$172,$B$177:$BD$228),,,$C$6),ROWS($B$10:AU54),COLUMNS($B$10:AU54))</f>
        <v>1264</v>
      </c>
      <c r="AV54" s="37">
        <f>INDEX(INDEX(($B$66:$BD$117,$B$121:$BD$172,$B$177:$BD$228),,,$C$6),ROWS($B$10:AV54),COLUMNS($B$10:AV54))</f>
        <v>10368</v>
      </c>
      <c r="AW54" s="37" t="str">
        <f>INDEX(INDEX(($B$66:$BD$117,$B$121:$BD$172,$B$177:$BD$228),,,$C$6),ROWS($B$10:AW54),COLUMNS($B$10:AW54))</f>
        <v>N/A</v>
      </c>
      <c r="AX54" s="37">
        <f>INDEX(INDEX(($B$66:$BD$117,$B$121:$BD$172,$B$177:$BD$228),,,$C$6),ROWS($B$10:AX54),COLUMNS($B$10:AX54))</f>
        <v>4610</v>
      </c>
      <c r="AY54" s="37">
        <f>INDEX(INDEX(($B$66:$BD$117,$B$121:$BD$172,$B$177:$BD$228),,,$C$6),ROWS($B$10:AY54),COLUMNS($B$10:AY54))</f>
        <v>113</v>
      </c>
      <c r="AZ54" s="37">
        <f>INDEX(INDEX(($B$66:$BD$117,$B$121:$BD$172,$B$177:$BD$228),,,$C$6),ROWS($B$10:AZ54),COLUMNS($B$10:AZ54))</f>
        <v>17734</v>
      </c>
      <c r="BA54" s="37">
        <f>INDEX(INDEX(($B$66:$BD$117,$B$121:$BD$172,$B$177:$BD$228),,,$C$6),ROWS($B$10:BA54),COLUMNS($B$10:BA54))</f>
        <v>11630</v>
      </c>
      <c r="BB54" s="37">
        <f>INDEX(INDEX(($B$66:$BD$117,$B$121:$BD$172,$B$177:$BD$228),,,$C$6),ROWS($B$10:BB54),COLUMNS($B$10:BB54))</f>
        <v>1729</v>
      </c>
      <c r="BC54" s="37">
        <f>INDEX(INDEX(($B$66:$BD$117,$B$121:$BD$172,$B$177:$BD$228),,,$C$6),ROWS($B$10:BC54),COLUMNS($B$10:BC54))</f>
        <v>4192</v>
      </c>
      <c r="BD54" s="69">
        <f>INDEX(INDEX(($B$66:$BD$117,$B$121:$BD$172,$B$177:$BD$228),,,$C$6),ROWS($B$10:BD54),COLUMNS($B$10:BD54))</f>
        <v>2472</v>
      </c>
      <c r="BE54" s="74">
        <f t="shared" si="0"/>
        <v>507752</v>
      </c>
    </row>
    <row r="55" spans="1:57" x14ac:dyDescent="0.25">
      <c r="A55" s="67" t="s">
        <v>52</v>
      </c>
      <c r="B55" s="37">
        <f>INDEX(INDEX(($B$66:$BD$117,$B$121:$BD$172,$B$177:$BD$228),,,$C$6),ROWS($B$10:B55),COLUMNS($B$10:B55))</f>
        <v>2805440</v>
      </c>
      <c r="C55" s="37">
        <f>INDEX(INDEX(($B$66:$BD$117,$B$121:$BD$172,$B$177:$BD$228),,,$C$6),ROWS($B$10:C55),COLUMNS($B$10:C55))</f>
        <v>2324019</v>
      </c>
      <c r="D55" s="37">
        <f>INDEX(INDEX(($B$66:$BD$117,$B$121:$BD$172,$B$177:$BD$228),,,$C$6),ROWS($B$10:D55),COLUMNS($B$10:D55))</f>
        <v>373980</v>
      </c>
      <c r="E55" s="37">
        <f>INDEX(INDEX(($B$66:$BD$117,$B$121:$BD$172,$B$177:$BD$228),,,$C$6),ROWS($B$10:E55),COLUMNS($B$10:E55))</f>
        <v>87870</v>
      </c>
      <c r="F55" s="37">
        <f>INDEX(INDEX(($B$66:$BD$117,$B$121:$BD$172,$B$177:$BD$228),,,$C$6),ROWS($B$10:F55),COLUMNS($B$10:F55))</f>
        <v>126</v>
      </c>
      <c r="G55" s="37">
        <f>INDEX(INDEX(($B$66:$BD$117,$B$121:$BD$172,$B$177:$BD$228),,,$C$6),ROWS($B$10:G55),COLUMNS($B$10:G55))</f>
        <v>2819</v>
      </c>
      <c r="H55" s="37">
        <f>INDEX(INDEX(($B$66:$BD$117,$B$121:$BD$172,$B$177:$BD$228),,,$C$6),ROWS($B$10:H55),COLUMNS($B$10:H55))</f>
        <v>7966</v>
      </c>
      <c r="I55" s="37">
        <f>INDEX(INDEX(($B$66:$BD$117,$B$121:$BD$172,$B$177:$BD$228),,,$C$6),ROWS($B$10:I55),COLUMNS($B$10:I55))</f>
        <v>361</v>
      </c>
      <c r="J55" s="37">
        <f>INDEX(INDEX(($B$66:$BD$117,$B$121:$BD$172,$B$177:$BD$228),,,$C$6),ROWS($B$10:J55),COLUMNS($B$10:J55))</f>
        <v>15286</v>
      </c>
      <c r="K55" s="37">
        <f>INDEX(INDEX(($B$66:$BD$117,$B$121:$BD$172,$B$177:$BD$228),,,$C$6),ROWS($B$10:K55),COLUMNS($B$10:K55))</f>
        <v>5350</v>
      </c>
      <c r="L55" s="37">
        <f>INDEX(INDEX(($B$66:$BD$117,$B$121:$BD$172,$B$177:$BD$228),,,$C$6),ROWS($B$10:L55),COLUMNS($B$10:L55))</f>
        <v>142</v>
      </c>
      <c r="M55" s="37">
        <f>INDEX(INDEX(($B$66:$BD$117,$B$121:$BD$172,$B$177:$BD$228),,,$C$6),ROWS($B$10:M55),COLUMNS($B$10:M55))</f>
        <v>0</v>
      </c>
      <c r="N55" s="37">
        <f>INDEX(INDEX(($B$66:$BD$117,$B$121:$BD$172,$B$177:$BD$228),,,$C$6),ROWS($B$10:N55),COLUMNS($B$10:N55))</f>
        <v>0</v>
      </c>
      <c r="O55" s="37">
        <f>INDEX(INDEX(($B$66:$BD$117,$B$121:$BD$172,$B$177:$BD$228),,,$C$6),ROWS($B$10:O55),COLUMNS($B$10:O55))</f>
        <v>2428</v>
      </c>
      <c r="P55" s="37">
        <f>INDEX(INDEX(($B$66:$BD$117,$B$121:$BD$172,$B$177:$BD$228),,,$C$6),ROWS($B$10:P55),COLUMNS($B$10:P55))</f>
        <v>1142</v>
      </c>
      <c r="Q55" s="37">
        <f>INDEX(INDEX(($B$66:$BD$117,$B$121:$BD$172,$B$177:$BD$228),,,$C$6),ROWS($B$10:Q55),COLUMNS($B$10:Q55))</f>
        <v>1436</v>
      </c>
      <c r="R55" s="37">
        <f>INDEX(INDEX(($B$66:$BD$117,$B$121:$BD$172,$B$177:$BD$228),,,$C$6),ROWS($B$10:R55),COLUMNS($B$10:R55))</f>
        <v>5129</v>
      </c>
      <c r="S55" s="37">
        <f>INDEX(INDEX(($B$66:$BD$117,$B$121:$BD$172,$B$177:$BD$228),,,$C$6),ROWS($B$10:S55),COLUMNS($B$10:S55))</f>
        <v>1588</v>
      </c>
      <c r="T55" s="37">
        <f>INDEX(INDEX(($B$66:$BD$117,$B$121:$BD$172,$B$177:$BD$228),,,$C$6),ROWS($B$10:T55),COLUMNS($B$10:T55))</f>
        <v>475</v>
      </c>
      <c r="U55" s="37">
        <f>INDEX(INDEX(($B$66:$BD$117,$B$121:$BD$172,$B$177:$BD$228),,,$C$6),ROWS($B$10:U55),COLUMNS($B$10:U55))</f>
        <v>2791</v>
      </c>
      <c r="V55" s="37">
        <f>INDEX(INDEX(($B$66:$BD$117,$B$121:$BD$172,$B$177:$BD$228),,,$C$6),ROWS($B$10:V55),COLUMNS($B$10:V55))</f>
        <v>398</v>
      </c>
      <c r="W55" s="37">
        <f>INDEX(INDEX(($B$66:$BD$117,$B$121:$BD$172,$B$177:$BD$228),,,$C$6),ROWS($B$10:W55),COLUMNS($B$10:W55))</f>
        <v>217</v>
      </c>
      <c r="X55" s="37">
        <f>INDEX(INDEX(($B$66:$BD$117,$B$121:$BD$172,$B$177:$BD$228),,,$C$6),ROWS($B$10:X55),COLUMNS($B$10:X55))</f>
        <v>345</v>
      </c>
      <c r="Y55" s="37">
        <f>INDEX(INDEX(($B$66:$BD$117,$B$121:$BD$172,$B$177:$BD$228),,,$C$6),ROWS($B$10:Y55),COLUMNS($B$10:Y55))</f>
        <v>380</v>
      </c>
      <c r="Z55" s="37">
        <f>INDEX(INDEX(($B$66:$BD$117,$B$121:$BD$172,$B$177:$BD$228),,,$C$6),ROWS($B$10:Z55),COLUMNS($B$10:Z55))</f>
        <v>613</v>
      </c>
      <c r="AA55" s="37">
        <f>INDEX(INDEX(($B$66:$BD$117,$B$121:$BD$172,$B$177:$BD$228),,,$C$6),ROWS($B$10:AA55),COLUMNS($B$10:AA55))</f>
        <v>1503</v>
      </c>
      <c r="AB55" s="37">
        <f>INDEX(INDEX(($B$66:$BD$117,$B$121:$BD$172,$B$177:$BD$228),,,$C$6),ROWS($B$10:AB55),COLUMNS($B$10:AB55))</f>
        <v>1670</v>
      </c>
      <c r="AC55" s="37">
        <f>INDEX(INDEX(($B$66:$BD$117,$B$121:$BD$172,$B$177:$BD$228),,,$C$6),ROWS($B$10:AC55),COLUMNS($B$10:AC55))</f>
        <v>385</v>
      </c>
      <c r="AD55" s="37">
        <f>INDEX(INDEX(($B$66:$BD$117,$B$121:$BD$172,$B$177:$BD$228),,,$C$6),ROWS($B$10:AD55),COLUMNS($B$10:AD55))</f>
        <v>284</v>
      </c>
      <c r="AE55" s="37">
        <f>INDEX(INDEX(($B$66:$BD$117,$B$121:$BD$172,$B$177:$BD$228),,,$C$6),ROWS($B$10:AE55),COLUMNS($B$10:AE55))</f>
        <v>1553</v>
      </c>
      <c r="AF55" s="37">
        <f>INDEX(INDEX(($B$66:$BD$117,$B$121:$BD$172,$B$177:$BD$228),,,$C$6),ROWS($B$10:AF55),COLUMNS($B$10:AF55))</f>
        <v>1057</v>
      </c>
      <c r="AG55" s="37">
        <f>INDEX(INDEX(($B$66:$BD$117,$B$121:$BD$172,$B$177:$BD$228),,,$C$6),ROWS($B$10:AG55),COLUMNS($B$10:AG55))</f>
        <v>489</v>
      </c>
      <c r="AH55" s="37">
        <f>INDEX(INDEX(($B$66:$BD$117,$B$121:$BD$172,$B$177:$BD$228),,,$C$6),ROWS($B$10:AH55),COLUMNS($B$10:AH55))</f>
        <v>5391</v>
      </c>
      <c r="AI55" s="37">
        <f>INDEX(INDEX(($B$66:$BD$117,$B$121:$BD$172,$B$177:$BD$228),,,$C$6),ROWS($B$10:AI55),COLUMNS($B$10:AI55))</f>
        <v>507</v>
      </c>
      <c r="AJ55" s="37">
        <f>INDEX(INDEX(($B$66:$BD$117,$B$121:$BD$172,$B$177:$BD$228),,,$C$6),ROWS($B$10:AJ55),COLUMNS($B$10:AJ55))</f>
        <v>437</v>
      </c>
      <c r="AK55" s="37">
        <f>INDEX(INDEX(($B$66:$BD$117,$B$121:$BD$172,$B$177:$BD$228),,,$C$6),ROWS($B$10:AK55),COLUMNS($B$10:AK55))</f>
        <v>686</v>
      </c>
      <c r="AL55" s="37">
        <f>INDEX(INDEX(($B$66:$BD$117,$B$121:$BD$172,$B$177:$BD$228),,,$C$6),ROWS($B$10:AL55),COLUMNS($B$10:AL55))</f>
        <v>2129</v>
      </c>
      <c r="AM55" s="37">
        <f>INDEX(INDEX(($B$66:$BD$117,$B$121:$BD$172,$B$177:$BD$228),,,$C$6),ROWS($B$10:AM55),COLUMNS($B$10:AM55))</f>
        <v>842</v>
      </c>
      <c r="AN55" s="37">
        <f>INDEX(INDEX(($B$66:$BD$117,$B$121:$BD$172,$B$177:$BD$228),,,$C$6),ROWS($B$10:AN55),COLUMNS($B$10:AN55))</f>
        <v>175</v>
      </c>
      <c r="AO55" s="37">
        <f>INDEX(INDEX(($B$66:$BD$117,$B$121:$BD$172,$B$177:$BD$228),,,$C$6),ROWS($B$10:AO55),COLUMNS($B$10:AO55))</f>
        <v>1875</v>
      </c>
      <c r="AP55" s="37">
        <f>INDEX(INDEX(($B$66:$BD$117,$B$121:$BD$172,$B$177:$BD$228),,,$C$6),ROWS($B$10:AP55),COLUMNS($B$10:AP55))</f>
        <v>1338</v>
      </c>
      <c r="AQ55" s="37">
        <f>INDEX(INDEX(($B$66:$BD$117,$B$121:$BD$172,$B$177:$BD$228),,,$C$6),ROWS($B$10:AQ55),COLUMNS($B$10:AQ55))</f>
        <v>4089</v>
      </c>
      <c r="AR55" s="37">
        <f>INDEX(INDEX(($B$66:$BD$117,$B$121:$BD$172,$B$177:$BD$228),,,$C$6),ROWS($B$10:AR55),COLUMNS($B$10:AR55))</f>
        <v>944</v>
      </c>
      <c r="AS55" s="37">
        <f>INDEX(INDEX(($B$66:$BD$117,$B$121:$BD$172,$B$177:$BD$228),,,$C$6),ROWS($B$10:AS55),COLUMNS($B$10:AS55))</f>
        <v>351</v>
      </c>
      <c r="AT55" s="37">
        <f>INDEX(INDEX(($B$66:$BD$117,$B$121:$BD$172,$B$177:$BD$228),,,$C$6),ROWS($B$10:AT55),COLUMNS($B$10:AT55))</f>
        <v>60</v>
      </c>
      <c r="AU55" s="37">
        <f>INDEX(INDEX(($B$66:$BD$117,$B$121:$BD$172,$B$177:$BD$228),,,$C$6),ROWS($B$10:AU55),COLUMNS($B$10:AU55))</f>
        <v>47</v>
      </c>
      <c r="AV55" s="37">
        <f>INDEX(INDEX(($B$66:$BD$117,$B$121:$BD$172,$B$177:$BD$228),,,$C$6),ROWS($B$10:AV55),COLUMNS($B$10:AV55))</f>
        <v>863</v>
      </c>
      <c r="AW55" s="37">
        <f>INDEX(INDEX(($B$66:$BD$117,$B$121:$BD$172,$B$177:$BD$228),,,$C$6),ROWS($B$10:AW55),COLUMNS($B$10:AW55))</f>
        <v>3605</v>
      </c>
      <c r="AX55" s="37" t="str">
        <f>INDEX(INDEX(($B$66:$BD$117,$B$121:$BD$172,$B$177:$BD$228),,,$C$6),ROWS($B$10:AX55),COLUMNS($B$10:AX55))</f>
        <v>N/A</v>
      </c>
      <c r="AY55" s="37">
        <f>INDEX(INDEX(($B$66:$BD$117,$B$121:$BD$172,$B$177:$BD$228),,,$C$6),ROWS($B$10:AY55),COLUMNS($B$10:AY55))</f>
        <v>39</v>
      </c>
      <c r="AZ55" s="37">
        <f>INDEX(INDEX(($B$66:$BD$117,$B$121:$BD$172,$B$177:$BD$228),,,$C$6),ROWS($B$10:AZ55),COLUMNS($B$10:AZ55))</f>
        <v>1369</v>
      </c>
      <c r="BA55" s="37">
        <f>INDEX(INDEX(($B$66:$BD$117,$B$121:$BD$172,$B$177:$BD$228),,,$C$6),ROWS($B$10:BA55),COLUMNS($B$10:BA55))</f>
        <v>3529</v>
      </c>
      <c r="BB55" s="37">
        <f>INDEX(INDEX(($B$66:$BD$117,$B$121:$BD$172,$B$177:$BD$228),,,$C$6),ROWS($B$10:BB55),COLUMNS($B$10:BB55))</f>
        <v>0</v>
      </c>
      <c r="BC55" s="37">
        <f>INDEX(INDEX(($B$66:$BD$117,$B$121:$BD$172,$B$177:$BD$228),,,$C$6),ROWS($B$10:BC55),COLUMNS($B$10:BC55))</f>
        <v>1445</v>
      </c>
      <c r="BD55" s="69">
        <f>INDEX(INDEX(($B$66:$BD$117,$B$121:$BD$172,$B$177:$BD$228),,,$C$6),ROWS($B$10:BD55),COLUMNS($B$10:BD55))</f>
        <v>2216</v>
      </c>
      <c r="BE55" s="74">
        <f t="shared" si="0"/>
        <v>87870</v>
      </c>
    </row>
    <row r="56" spans="1:57" x14ac:dyDescent="0.25">
      <c r="A56" s="67" t="s">
        <v>53</v>
      </c>
      <c r="B56" s="37">
        <f>INDEX(INDEX(($B$66:$BD$117,$B$121:$BD$172,$B$177:$BD$228),,,$C$6),ROWS($B$10:B56),COLUMNS($B$10:B56))</f>
        <v>620224</v>
      </c>
      <c r="C56" s="37">
        <f>INDEX(INDEX(($B$66:$BD$117,$B$121:$BD$172,$B$177:$BD$228),,,$C$6),ROWS($B$10:C56),COLUMNS($B$10:C56))</f>
        <v>532237</v>
      </c>
      <c r="D56" s="37">
        <f>INDEX(INDEX(($B$66:$BD$117,$B$121:$BD$172,$B$177:$BD$228),,,$C$6),ROWS($B$10:D56),COLUMNS($B$10:D56))</f>
        <v>61242</v>
      </c>
      <c r="E56" s="37">
        <f>INDEX(INDEX(($B$66:$BD$117,$B$121:$BD$172,$B$177:$BD$228),,,$C$6),ROWS($B$10:E56),COLUMNS($B$10:E56))</f>
        <v>24431</v>
      </c>
      <c r="F56" s="37">
        <f>INDEX(INDEX(($B$66:$BD$117,$B$121:$BD$172,$B$177:$BD$228),,,$C$6),ROWS($B$10:F56),COLUMNS($B$10:F56))</f>
        <v>16</v>
      </c>
      <c r="G56" s="37">
        <f>INDEX(INDEX(($B$66:$BD$117,$B$121:$BD$172,$B$177:$BD$228),,,$C$6),ROWS($B$10:G56),COLUMNS($B$10:G56))</f>
        <v>93</v>
      </c>
      <c r="H56" s="37">
        <f>INDEX(INDEX(($B$66:$BD$117,$B$121:$BD$172,$B$177:$BD$228),,,$C$6),ROWS($B$10:H56),COLUMNS($B$10:H56))</f>
        <v>127</v>
      </c>
      <c r="I56" s="37">
        <f>INDEX(INDEX(($B$66:$BD$117,$B$121:$BD$172,$B$177:$BD$228),,,$C$6),ROWS($B$10:I56),COLUMNS($B$10:I56))</f>
        <v>0</v>
      </c>
      <c r="J56" s="37">
        <f>INDEX(INDEX(($B$66:$BD$117,$B$121:$BD$172,$B$177:$BD$228),,,$C$6),ROWS($B$10:J56),COLUMNS($B$10:J56))</f>
        <v>1112</v>
      </c>
      <c r="K56" s="37">
        <f>INDEX(INDEX(($B$66:$BD$117,$B$121:$BD$172,$B$177:$BD$228),,,$C$6),ROWS($B$10:K56),COLUMNS($B$10:K56))</f>
        <v>382</v>
      </c>
      <c r="L56" s="37">
        <f>INDEX(INDEX(($B$66:$BD$117,$B$121:$BD$172,$B$177:$BD$228),,,$C$6),ROWS($B$10:L56),COLUMNS($B$10:L56))</f>
        <v>1626</v>
      </c>
      <c r="M56" s="37">
        <f>INDEX(INDEX(($B$66:$BD$117,$B$121:$BD$172,$B$177:$BD$228),,,$C$6),ROWS($B$10:M56),COLUMNS($B$10:M56))</f>
        <v>0</v>
      </c>
      <c r="N56" s="37">
        <f>INDEX(INDEX(($B$66:$BD$117,$B$121:$BD$172,$B$177:$BD$228),,,$C$6),ROWS($B$10:N56),COLUMNS($B$10:N56))</f>
        <v>116</v>
      </c>
      <c r="O56" s="37">
        <f>INDEX(INDEX(($B$66:$BD$117,$B$121:$BD$172,$B$177:$BD$228),,,$C$6),ROWS($B$10:O56),COLUMNS($B$10:O56))</f>
        <v>966</v>
      </c>
      <c r="P56" s="37">
        <f>INDEX(INDEX(($B$66:$BD$117,$B$121:$BD$172,$B$177:$BD$228),,,$C$6),ROWS($B$10:P56),COLUMNS($B$10:P56))</f>
        <v>56</v>
      </c>
      <c r="Q56" s="37">
        <f>INDEX(INDEX(($B$66:$BD$117,$B$121:$BD$172,$B$177:$BD$228),,,$C$6),ROWS($B$10:Q56),COLUMNS($B$10:Q56))</f>
        <v>6</v>
      </c>
      <c r="R56" s="37">
        <f>INDEX(INDEX(($B$66:$BD$117,$B$121:$BD$172,$B$177:$BD$228),,,$C$6),ROWS($B$10:R56),COLUMNS($B$10:R56))</f>
        <v>0</v>
      </c>
      <c r="S56" s="37">
        <f>INDEX(INDEX(($B$66:$BD$117,$B$121:$BD$172,$B$177:$BD$228),,,$C$6),ROWS($B$10:S56),COLUMNS($B$10:S56))</f>
        <v>230</v>
      </c>
      <c r="T56" s="37">
        <f>INDEX(INDEX(($B$66:$BD$117,$B$121:$BD$172,$B$177:$BD$228),,,$C$6),ROWS($B$10:T56),COLUMNS($B$10:T56))</f>
        <v>68</v>
      </c>
      <c r="U56" s="37">
        <f>INDEX(INDEX(($B$66:$BD$117,$B$121:$BD$172,$B$177:$BD$228),,,$C$6),ROWS($B$10:U56),COLUMNS($B$10:U56))</f>
        <v>30</v>
      </c>
      <c r="V56" s="37">
        <f>INDEX(INDEX(($B$66:$BD$117,$B$121:$BD$172,$B$177:$BD$228),,,$C$6),ROWS($B$10:V56),COLUMNS($B$10:V56))</f>
        <v>0</v>
      </c>
      <c r="W56" s="37">
        <f>INDEX(INDEX(($B$66:$BD$117,$B$121:$BD$172,$B$177:$BD$228),,,$C$6),ROWS($B$10:W56),COLUMNS($B$10:W56))</f>
        <v>1243</v>
      </c>
      <c r="X56" s="37">
        <f>INDEX(INDEX(($B$66:$BD$117,$B$121:$BD$172,$B$177:$BD$228),,,$C$6),ROWS($B$10:X56),COLUMNS($B$10:X56))</f>
        <v>73</v>
      </c>
      <c r="Y56" s="37">
        <f>INDEX(INDEX(($B$66:$BD$117,$B$121:$BD$172,$B$177:$BD$228),,,$C$6),ROWS($B$10:Y56),COLUMNS($B$10:Y56))</f>
        <v>883</v>
      </c>
      <c r="Z56" s="37">
        <f>INDEX(INDEX(($B$66:$BD$117,$B$121:$BD$172,$B$177:$BD$228),,,$C$6),ROWS($B$10:Z56),COLUMNS($B$10:Z56))</f>
        <v>862</v>
      </c>
      <c r="AA56" s="37">
        <f>INDEX(INDEX(($B$66:$BD$117,$B$121:$BD$172,$B$177:$BD$228),,,$C$6),ROWS($B$10:AA56),COLUMNS($B$10:AA56))</f>
        <v>3318</v>
      </c>
      <c r="AB56" s="37">
        <f>INDEX(INDEX(($B$66:$BD$117,$B$121:$BD$172,$B$177:$BD$228),,,$C$6),ROWS($B$10:AB56),COLUMNS($B$10:AB56))</f>
        <v>284</v>
      </c>
      <c r="AC56" s="37">
        <f>INDEX(INDEX(($B$66:$BD$117,$B$121:$BD$172,$B$177:$BD$228),,,$C$6),ROWS($B$10:AC56),COLUMNS($B$10:AC56))</f>
        <v>315</v>
      </c>
      <c r="AD56" s="37">
        <f>INDEX(INDEX(($B$66:$BD$117,$B$121:$BD$172,$B$177:$BD$228),,,$C$6),ROWS($B$10:AD56),COLUMNS($B$10:AD56))</f>
        <v>0</v>
      </c>
      <c r="AE56" s="37">
        <f>INDEX(INDEX(($B$66:$BD$117,$B$121:$BD$172,$B$177:$BD$228),,,$C$6),ROWS($B$10:AE56),COLUMNS($B$10:AE56))</f>
        <v>23</v>
      </c>
      <c r="AF56" s="37">
        <f>INDEX(INDEX(($B$66:$BD$117,$B$121:$BD$172,$B$177:$BD$228),,,$C$6),ROWS($B$10:AF56),COLUMNS($B$10:AF56))</f>
        <v>147</v>
      </c>
      <c r="AG56" s="37">
        <f>INDEX(INDEX(($B$66:$BD$117,$B$121:$BD$172,$B$177:$BD$228),,,$C$6),ROWS($B$10:AG56),COLUMNS($B$10:AG56))</f>
        <v>0</v>
      </c>
      <c r="AH56" s="37">
        <f>INDEX(INDEX(($B$66:$BD$117,$B$121:$BD$172,$B$177:$BD$228),,,$C$6),ROWS($B$10:AH56),COLUMNS($B$10:AH56))</f>
        <v>17</v>
      </c>
      <c r="AI56" s="37">
        <f>INDEX(INDEX(($B$66:$BD$117,$B$121:$BD$172,$B$177:$BD$228),,,$C$6),ROWS($B$10:AI56),COLUMNS($B$10:AI56))</f>
        <v>2893</v>
      </c>
      <c r="AJ56" s="37">
        <f>INDEX(INDEX(($B$66:$BD$117,$B$121:$BD$172,$B$177:$BD$228),,,$C$6),ROWS($B$10:AJ56),COLUMNS($B$10:AJ56))</f>
        <v>833</v>
      </c>
      <c r="AK56" s="37">
        <f>INDEX(INDEX(($B$66:$BD$117,$B$121:$BD$172,$B$177:$BD$228),,,$C$6),ROWS($B$10:AK56),COLUMNS($B$10:AK56))</f>
        <v>74</v>
      </c>
      <c r="AL56" s="37">
        <f>INDEX(INDEX(($B$66:$BD$117,$B$121:$BD$172,$B$177:$BD$228),,,$C$6),ROWS($B$10:AL56),COLUMNS($B$10:AL56))</f>
        <v>4780</v>
      </c>
      <c r="AM56" s="37">
        <f>INDEX(INDEX(($B$66:$BD$117,$B$121:$BD$172,$B$177:$BD$228),,,$C$6),ROWS($B$10:AM56),COLUMNS($B$10:AM56))</f>
        <v>328</v>
      </c>
      <c r="AN56" s="37">
        <f>INDEX(INDEX(($B$66:$BD$117,$B$121:$BD$172,$B$177:$BD$228),,,$C$6),ROWS($B$10:AN56),COLUMNS($B$10:AN56))</f>
        <v>0</v>
      </c>
      <c r="AO56" s="37">
        <f>INDEX(INDEX(($B$66:$BD$117,$B$121:$BD$172,$B$177:$BD$228),,,$C$6),ROWS($B$10:AO56),COLUMNS($B$10:AO56))</f>
        <v>214</v>
      </c>
      <c r="AP56" s="37">
        <f>INDEX(INDEX(($B$66:$BD$117,$B$121:$BD$172,$B$177:$BD$228),,,$C$6),ROWS($B$10:AP56),COLUMNS($B$10:AP56))</f>
        <v>11</v>
      </c>
      <c r="AQ56" s="37">
        <f>INDEX(INDEX(($B$66:$BD$117,$B$121:$BD$172,$B$177:$BD$228),,,$C$6),ROWS($B$10:AQ56),COLUMNS($B$10:AQ56))</f>
        <v>26</v>
      </c>
      <c r="AR56" s="37">
        <f>INDEX(INDEX(($B$66:$BD$117,$B$121:$BD$172,$B$177:$BD$228),,,$C$6),ROWS($B$10:AR56),COLUMNS($B$10:AR56))</f>
        <v>935</v>
      </c>
      <c r="AS56" s="37">
        <f>INDEX(INDEX(($B$66:$BD$117,$B$121:$BD$172,$B$177:$BD$228),,,$C$6),ROWS($B$10:AS56),COLUMNS($B$10:AS56))</f>
        <v>341</v>
      </c>
      <c r="AT56" s="37">
        <f>INDEX(INDEX(($B$66:$BD$117,$B$121:$BD$172,$B$177:$BD$228),,,$C$6),ROWS($B$10:AT56),COLUMNS($B$10:AT56))</f>
        <v>124</v>
      </c>
      <c r="AU56" s="37">
        <f>INDEX(INDEX(($B$66:$BD$117,$B$121:$BD$172,$B$177:$BD$228),,,$C$6),ROWS($B$10:AU56),COLUMNS($B$10:AU56))</f>
        <v>39</v>
      </c>
      <c r="AV56" s="37">
        <f>INDEX(INDEX(($B$66:$BD$117,$B$121:$BD$172,$B$177:$BD$228),,,$C$6),ROWS($B$10:AV56),COLUMNS($B$10:AV56))</f>
        <v>193</v>
      </c>
      <c r="AW56" s="37">
        <f>INDEX(INDEX(($B$66:$BD$117,$B$121:$BD$172,$B$177:$BD$228),,,$C$6),ROWS($B$10:AW56),COLUMNS($B$10:AW56))</f>
        <v>493</v>
      </c>
      <c r="AX56" s="37">
        <f>INDEX(INDEX(($B$66:$BD$117,$B$121:$BD$172,$B$177:$BD$228),,,$C$6),ROWS($B$10:AX56),COLUMNS($B$10:AX56))</f>
        <v>81</v>
      </c>
      <c r="AY56" s="37" t="str">
        <f>INDEX(INDEX(($B$66:$BD$117,$B$121:$BD$172,$B$177:$BD$228),,,$C$6),ROWS($B$10:AY56),COLUMNS($B$10:AY56))</f>
        <v>N/A</v>
      </c>
      <c r="AZ56" s="37">
        <f>INDEX(INDEX(($B$66:$BD$117,$B$121:$BD$172,$B$177:$BD$228),,,$C$6),ROWS($B$10:AZ56),COLUMNS($B$10:AZ56))</f>
        <v>728</v>
      </c>
      <c r="BA56" s="37">
        <f>INDEX(INDEX(($B$66:$BD$117,$B$121:$BD$172,$B$177:$BD$228),,,$C$6),ROWS($B$10:BA56),COLUMNS($B$10:BA56))</f>
        <v>98</v>
      </c>
      <c r="BB56" s="37">
        <f>INDEX(INDEX(($B$66:$BD$117,$B$121:$BD$172,$B$177:$BD$228),,,$C$6),ROWS($B$10:BB56),COLUMNS($B$10:BB56))</f>
        <v>0</v>
      </c>
      <c r="BC56" s="37">
        <f>INDEX(INDEX(($B$66:$BD$117,$B$121:$BD$172,$B$177:$BD$228),,,$C$6),ROWS($B$10:BC56),COLUMNS($B$10:BC56))</f>
        <v>151</v>
      </c>
      <c r="BD56" s="69">
        <f>INDEX(INDEX(($B$66:$BD$117,$B$121:$BD$172,$B$177:$BD$228),,,$C$6),ROWS($B$10:BD56),COLUMNS($B$10:BD56))</f>
        <v>96</v>
      </c>
      <c r="BE56" s="74">
        <f t="shared" si="0"/>
        <v>24431</v>
      </c>
    </row>
    <row r="57" spans="1:57" x14ac:dyDescent="0.25">
      <c r="A57" s="67" t="s">
        <v>54</v>
      </c>
      <c r="B57" s="37">
        <f>INDEX(INDEX(($B$66:$BD$117,$B$121:$BD$172,$B$177:$BD$228),,,$C$6),ROWS($B$10:B57),COLUMNS($B$10:B57))</f>
        <v>8085389</v>
      </c>
      <c r="C57" s="37">
        <f>INDEX(INDEX(($B$66:$BD$117,$B$121:$BD$172,$B$177:$BD$228),,,$C$6),ROWS($B$10:C57),COLUMNS($B$10:C57))</f>
        <v>6857430</v>
      </c>
      <c r="D57" s="37">
        <f>INDEX(INDEX(($B$66:$BD$117,$B$121:$BD$172,$B$177:$BD$228),,,$C$6),ROWS($B$10:D57),COLUMNS($B$10:D57))</f>
        <v>915242</v>
      </c>
      <c r="E57" s="37">
        <f>INDEX(INDEX(($B$66:$BD$117,$B$121:$BD$172,$B$177:$BD$228),,,$C$6),ROWS($B$10:E57),COLUMNS($B$10:E57))</f>
        <v>250653</v>
      </c>
      <c r="F57" s="37">
        <f>INDEX(INDEX(($B$66:$BD$117,$B$121:$BD$172,$B$177:$BD$228),,,$C$6),ROWS($B$10:F57),COLUMNS($B$10:F57))</f>
        <v>2515</v>
      </c>
      <c r="G57" s="37">
        <f>INDEX(INDEX(($B$66:$BD$117,$B$121:$BD$172,$B$177:$BD$228),,,$C$6),ROWS($B$10:G57),COLUMNS($B$10:G57))</f>
        <v>1906</v>
      </c>
      <c r="H57" s="37">
        <f>INDEX(INDEX(($B$66:$BD$117,$B$121:$BD$172,$B$177:$BD$228),,,$C$6),ROWS($B$10:H57),COLUMNS($B$10:H57))</f>
        <v>2420</v>
      </c>
      <c r="I57" s="37">
        <f>INDEX(INDEX(($B$66:$BD$117,$B$121:$BD$172,$B$177:$BD$228),,,$C$6),ROWS($B$10:I57),COLUMNS($B$10:I57))</f>
        <v>445</v>
      </c>
      <c r="J57" s="37">
        <f>INDEX(INDEX(($B$66:$BD$117,$B$121:$BD$172,$B$177:$BD$228),,,$C$6),ROWS($B$10:J57),COLUMNS($B$10:J57))</f>
        <v>14780</v>
      </c>
      <c r="K57" s="37">
        <f>INDEX(INDEX(($B$66:$BD$117,$B$121:$BD$172,$B$177:$BD$228),,,$C$6),ROWS($B$10:K57),COLUMNS($B$10:K57))</f>
        <v>5352</v>
      </c>
      <c r="L57" s="37">
        <f>INDEX(INDEX(($B$66:$BD$117,$B$121:$BD$172,$B$177:$BD$228),,,$C$6),ROWS($B$10:L57),COLUMNS($B$10:L57))</f>
        <v>2725</v>
      </c>
      <c r="M57" s="37">
        <f>INDEX(INDEX(($B$66:$BD$117,$B$121:$BD$172,$B$177:$BD$228),,,$C$6),ROWS($B$10:M57),COLUMNS($B$10:M57))</f>
        <v>2279</v>
      </c>
      <c r="N57" s="37">
        <f>INDEX(INDEX(($B$66:$BD$117,$B$121:$BD$172,$B$177:$BD$228),,,$C$6),ROWS($B$10:N57),COLUMNS($B$10:N57))</f>
        <v>10964</v>
      </c>
      <c r="O57" s="37">
        <f>INDEX(INDEX(($B$66:$BD$117,$B$121:$BD$172,$B$177:$BD$228),,,$C$6),ROWS($B$10:O57),COLUMNS($B$10:O57))</f>
        <v>19574</v>
      </c>
      <c r="P57" s="37">
        <f>INDEX(INDEX(($B$66:$BD$117,$B$121:$BD$172,$B$177:$BD$228),,,$C$6),ROWS($B$10:P57),COLUMNS($B$10:P57))</f>
        <v>9535</v>
      </c>
      <c r="Q57" s="37">
        <f>INDEX(INDEX(($B$66:$BD$117,$B$121:$BD$172,$B$177:$BD$228),,,$C$6),ROWS($B$10:Q57),COLUMNS($B$10:Q57))</f>
        <v>3823</v>
      </c>
      <c r="R57" s="37">
        <f>INDEX(INDEX(($B$66:$BD$117,$B$121:$BD$172,$B$177:$BD$228),,,$C$6),ROWS($B$10:R57),COLUMNS($B$10:R57))</f>
        <v>652</v>
      </c>
      <c r="S57" s="37">
        <f>INDEX(INDEX(($B$66:$BD$117,$B$121:$BD$172,$B$177:$BD$228),,,$C$6),ROWS($B$10:S57),COLUMNS($B$10:S57))</f>
        <v>7089</v>
      </c>
      <c r="T57" s="37">
        <f>INDEX(INDEX(($B$66:$BD$117,$B$121:$BD$172,$B$177:$BD$228),,,$C$6),ROWS($B$10:T57),COLUMNS($B$10:T57))</f>
        <v>2663</v>
      </c>
      <c r="U57" s="37">
        <f>INDEX(INDEX(($B$66:$BD$117,$B$121:$BD$172,$B$177:$BD$228),,,$C$6),ROWS($B$10:U57),COLUMNS($B$10:U57))</f>
        <v>221</v>
      </c>
      <c r="V57" s="37">
        <f>INDEX(INDEX(($B$66:$BD$117,$B$121:$BD$172,$B$177:$BD$228),,,$C$6),ROWS($B$10:V57),COLUMNS($B$10:V57))</f>
        <v>1144</v>
      </c>
      <c r="W57" s="37">
        <f>INDEX(INDEX(($B$66:$BD$117,$B$121:$BD$172,$B$177:$BD$228),,,$C$6),ROWS($B$10:W57),COLUMNS($B$10:W57))</f>
        <v>3908</v>
      </c>
      <c r="X57" s="37">
        <f>INDEX(INDEX(($B$66:$BD$117,$B$121:$BD$172,$B$177:$BD$228),,,$C$6),ROWS($B$10:X57),COLUMNS($B$10:X57))</f>
        <v>1638</v>
      </c>
      <c r="Y57" s="37">
        <f>INDEX(INDEX(($B$66:$BD$117,$B$121:$BD$172,$B$177:$BD$228),,,$C$6),ROWS($B$10:Y57),COLUMNS($B$10:Y57))</f>
        <v>1144</v>
      </c>
      <c r="Z57" s="37">
        <f>INDEX(INDEX(($B$66:$BD$117,$B$121:$BD$172,$B$177:$BD$228),,,$C$6),ROWS($B$10:Z57),COLUMNS($B$10:Z57))</f>
        <v>23925</v>
      </c>
      <c r="AA57" s="37">
        <f>INDEX(INDEX(($B$66:$BD$117,$B$121:$BD$172,$B$177:$BD$228),,,$C$6),ROWS($B$10:AA57),COLUMNS($B$10:AA57))</f>
        <v>3767</v>
      </c>
      <c r="AB57" s="37">
        <f>INDEX(INDEX(($B$66:$BD$117,$B$121:$BD$172,$B$177:$BD$228),,,$C$6),ROWS($B$10:AB57),COLUMNS($B$10:AB57))</f>
        <v>2982</v>
      </c>
      <c r="AC57" s="37">
        <f>INDEX(INDEX(($B$66:$BD$117,$B$121:$BD$172,$B$177:$BD$228),,,$C$6),ROWS($B$10:AC57),COLUMNS($B$10:AC57))</f>
        <v>2294</v>
      </c>
      <c r="AD57" s="37">
        <f>INDEX(INDEX(($B$66:$BD$117,$B$121:$BD$172,$B$177:$BD$228),,,$C$6),ROWS($B$10:AD57),COLUMNS($B$10:AD57))</f>
        <v>1344</v>
      </c>
      <c r="AE57" s="37">
        <f>INDEX(INDEX(($B$66:$BD$117,$B$121:$BD$172,$B$177:$BD$228),,,$C$6),ROWS($B$10:AE57),COLUMNS($B$10:AE57))</f>
        <v>1914</v>
      </c>
      <c r="AF57" s="37">
        <f>INDEX(INDEX(($B$66:$BD$117,$B$121:$BD$172,$B$177:$BD$228),,,$C$6),ROWS($B$10:AF57),COLUMNS($B$10:AF57))</f>
        <v>658</v>
      </c>
      <c r="AG57" s="37">
        <f>INDEX(INDEX(($B$66:$BD$117,$B$121:$BD$172,$B$177:$BD$228),,,$C$6),ROWS($B$10:AG57),COLUMNS($B$10:AG57))</f>
        <v>357</v>
      </c>
      <c r="AH57" s="37">
        <f>INDEX(INDEX(($B$66:$BD$117,$B$121:$BD$172,$B$177:$BD$228),,,$C$6),ROWS($B$10:AH57),COLUMNS($B$10:AH57))</f>
        <v>973</v>
      </c>
      <c r="AI57" s="37">
        <f>INDEX(INDEX(($B$66:$BD$117,$B$121:$BD$172,$B$177:$BD$228),,,$C$6),ROWS($B$10:AI57),COLUMNS($B$10:AI57))</f>
        <v>535</v>
      </c>
      <c r="AJ57" s="37">
        <f>INDEX(INDEX(($B$66:$BD$117,$B$121:$BD$172,$B$177:$BD$228),,,$C$6),ROWS($B$10:AJ57),COLUMNS($B$10:AJ57))</f>
        <v>9073</v>
      </c>
      <c r="AK57" s="37">
        <f>INDEX(INDEX(($B$66:$BD$117,$B$121:$BD$172,$B$177:$BD$228),,,$C$6),ROWS($B$10:AK57),COLUMNS($B$10:AK57))</f>
        <v>947</v>
      </c>
      <c r="AL57" s="37">
        <f>INDEX(INDEX(($B$66:$BD$117,$B$121:$BD$172,$B$177:$BD$228),,,$C$6),ROWS($B$10:AL57),COLUMNS($B$10:AL57))</f>
        <v>15893</v>
      </c>
      <c r="AM57" s="37">
        <f>INDEX(INDEX(($B$66:$BD$117,$B$121:$BD$172,$B$177:$BD$228),,,$C$6),ROWS($B$10:AM57),COLUMNS($B$10:AM57))</f>
        <v>25575</v>
      </c>
      <c r="AN57" s="37">
        <f>INDEX(INDEX(($B$66:$BD$117,$B$121:$BD$172,$B$177:$BD$228),,,$C$6),ROWS($B$10:AN57),COLUMNS($B$10:AN57))</f>
        <v>852</v>
      </c>
      <c r="AO57" s="37">
        <f>INDEX(INDEX(($B$66:$BD$117,$B$121:$BD$172,$B$177:$BD$228),,,$C$6),ROWS($B$10:AO57),COLUMNS($B$10:AO57))</f>
        <v>5622</v>
      </c>
      <c r="AP57" s="37">
        <f>INDEX(INDEX(($B$66:$BD$117,$B$121:$BD$172,$B$177:$BD$228),,,$C$6),ROWS($B$10:AP57),COLUMNS($B$10:AP57))</f>
        <v>2810</v>
      </c>
      <c r="AQ57" s="37">
        <f>INDEX(INDEX(($B$66:$BD$117,$B$121:$BD$172,$B$177:$BD$228),,,$C$6),ROWS($B$10:AQ57),COLUMNS($B$10:AQ57))</f>
        <v>1541</v>
      </c>
      <c r="AR57" s="37">
        <f>INDEX(INDEX(($B$66:$BD$117,$B$121:$BD$172,$B$177:$BD$228),,,$C$6),ROWS($B$10:AR57),COLUMNS($B$10:AR57))</f>
        <v>14190</v>
      </c>
      <c r="AS57" s="37">
        <f>INDEX(INDEX(($B$66:$BD$117,$B$121:$BD$172,$B$177:$BD$228),,,$C$6),ROWS($B$10:AS57),COLUMNS($B$10:AS57))</f>
        <v>1605</v>
      </c>
      <c r="AT57" s="37">
        <f>INDEX(INDEX(($B$66:$BD$117,$B$121:$BD$172,$B$177:$BD$228),,,$C$6),ROWS($B$10:AT57),COLUMNS($B$10:AT57))</f>
        <v>7936</v>
      </c>
      <c r="AU57" s="37">
        <f>INDEX(INDEX(($B$66:$BD$117,$B$121:$BD$172,$B$177:$BD$228),,,$C$6),ROWS($B$10:AU57),COLUMNS($B$10:AU57))</f>
        <v>35</v>
      </c>
      <c r="AV57" s="37">
        <f>INDEX(INDEX(($B$66:$BD$117,$B$121:$BD$172,$B$177:$BD$228),,,$C$6),ROWS($B$10:AV57),COLUMNS($B$10:AV57))</f>
        <v>6189</v>
      </c>
      <c r="AW57" s="37">
        <f>INDEX(INDEX(($B$66:$BD$117,$B$121:$BD$172,$B$177:$BD$228),,,$C$6),ROWS($B$10:AW57),COLUMNS($B$10:AW57))</f>
        <v>12944</v>
      </c>
      <c r="AX57" s="37">
        <f>INDEX(INDEX(($B$66:$BD$117,$B$121:$BD$172,$B$177:$BD$228),,,$C$6),ROWS($B$10:AX57),COLUMNS($B$10:AX57))</f>
        <v>2092</v>
      </c>
      <c r="AY57" s="37">
        <f>INDEX(INDEX(($B$66:$BD$117,$B$121:$BD$172,$B$177:$BD$228),,,$C$6),ROWS($B$10:AY57),COLUMNS($B$10:AY57))</f>
        <v>423</v>
      </c>
      <c r="AZ57" s="37" t="str">
        <f>INDEX(INDEX(($B$66:$BD$117,$B$121:$BD$172,$B$177:$BD$228),,,$C$6),ROWS($B$10:AZ57),COLUMNS($B$10:AZ57))</f>
        <v>N/A</v>
      </c>
      <c r="BA57" s="37">
        <f>INDEX(INDEX(($B$66:$BD$117,$B$121:$BD$172,$B$177:$BD$228),,,$C$6),ROWS($B$10:BA57),COLUMNS($B$10:BA57))</f>
        <v>4160</v>
      </c>
      <c r="BB57" s="37">
        <f>INDEX(INDEX(($B$66:$BD$117,$B$121:$BD$172,$B$177:$BD$228),,,$C$6),ROWS($B$10:BB57),COLUMNS($B$10:BB57))</f>
        <v>3839</v>
      </c>
      <c r="BC57" s="37">
        <f>INDEX(INDEX(($B$66:$BD$117,$B$121:$BD$172,$B$177:$BD$228),,,$C$6),ROWS($B$10:BC57),COLUMNS($B$10:BC57))</f>
        <v>1258</v>
      </c>
      <c r="BD57" s="69">
        <f>INDEX(INDEX(($B$66:$BD$117,$B$121:$BD$172,$B$177:$BD$228),,,$C$6),ROWS($B$10:BD57),COLUMNS($B$10:BD57))</f>
        <v>143</v>
      </c>
      <c r="BE57" s="74">
        <f t="shared" si="0"/>
        <v>250653</v>
      </c>
    </row>
    <row r="58" spans="1:57" x14ac:dyDescent="0.25">
      <c r="A58" s="67" t="s">
        <v>55</v>
      </c>
      <c r="B58" s="37">
        <f>INDEX(INDEX(($B$66:$BD$117,$B$121:$BD$172,$B$177:$BD$228),,,$C$6),ROWS($B$10:B58),COLUMNS($B$10:B58))</f>
        <v>6815763</v>
      </c>
      <c r="C58" s="37">
        <f>INDEX(INDEX(($B$66:$BD$117,$B$121:$BD$172,$B$177:$BD$228),,,$C$6),ROWS($B$10:C58),COLUMNS($B$10:C58))</f>
        <v>5648199</v>
      </c>
      <c r="D58" s="37">
        <f>INDEX(INDEX(($B$66:$BD$117,$B$121:$BD$172,$B$177:$BD$228),,,$C$6),ROWS($B$10:D58),COLUMNS($B$10:D58))</f>
        <v>904695</v>
      </c>
      <c r="E58" s="37">
        <f>INDEX(INDEX(($B$66:$BD$117,$B$121:$BD$172,$B$177:$BD$228),,,$C$6),ROWS($B$10:E58),COLUMNS($B$10:E58))</f>
        <v>215494</v>
      </c>
      <c r="F58" s="37">
        <f>INDEX(INDEX(($B$66:$BD$117,$B$121:$BD$172,$B$177:$BD$228),,,$C$6),ROWS($B$10:F58),COLUMNS($B$10:F58))</f>
        <v>1507</v>
      </c>
      <c r="G58" s="37">
        <f>INDEX(INDEX(($B$66:$BD$117,$B$121:$BD$172,$B$177:$BD$228),,,$C$6),ROWS($B$10:G58),COLUMNS($B$10:G58))</f>
        <v>4328</v>
      </c>
      <c r="H58" s="37">
        <f>INDEX(INDEX(($B$66:$BD$117,$B$121:$BD$172,$B$177:$BD$228),,,$C$6),ROWS($B$10:H58),COLUMNS($B$10:H58))</f>
        <v>8362</v>
      </c>
      <c r="I58" s="37">
        <f>INDEX(INDEX(($B$66:$BD$117,$B$121:$BD$172,$B$177:$BD$228),,,$C$6),ROWS($B$10:I58),COLUMNS($B$10:I58))</f>
        <v>1413</v>
      </c>
      <c r="J58" s="37">
        <f>INDEX(INDEX(($B$66:$BD$117,$B$121:$BD$172,$B$177:$BD$228),,,$C$6),ROWS($B$10:J58),COLUMNS($B$10:J58))</f>
        <v>45597</v>
      </c>
      <c r="K58" s="37">
        <f>INDEX(INDEX(($B$66:$BD$117,$B$121:$BD$172,$B$177:$BD$228),,,$C$6),ROWS($B$10:K58),COLUMNS($B$10:K58))</f>
        <v>5195</v>
      </c>
      <c r="L58" s="37">
        <f>INDEX(INDEX(($B$66:$BD$117,$B$121:$BD$172,$B$177:$BD$228),,,$C$6),ROWS($B$10:L58),COLUMNS($B$10:L58))</f>
        <v>2901</v>
      </c>
      <c r="M58" s="37">
        <f>INDEX(INDEX(($B$66:$BD$117,$B$121:$BD$172,$B$177:$BD$228),,,$C$6),ROWS($B$10:M58),COLUMNS($B$10:M58))</f>
        <v>100</v>
      </c>
      <c r="N58" s="37">
        <f>INDEX(INDEX(($B$66:$BD$117,$B$121:$BD$172,$B$177:$BD$228),,,$C$6),ROWS($B$10:N58),COLUMNS($B$10:N58))</f>
        <v>773</v>
      </c>
      <c r="O58" s="37">
        <f>INDEX(INDEX(($B$66:$BD$117,$B$121:$BD$172,$B$177:$BD$228),,,$C$6),ROWS($B$10:O58),COLUMNS($B$10:O58))</f>
        <v>9370</v>
      </c>
      <c r="P58" s="37">
        <f>INDEX(INDEX(($B$66:$BD$117,$B$121:$BD$172,$B$177:$BD$228),,,$C$6),ROWS($B$10:P58),COLUMNS($B$10:P58))</f>
        <v>6363</v>
      </c>
      <c r="Q58" s="37">
        <f>INDEX(INDEX(($B$66:$BD$117,$B$121:$BD$172,$B$177:$BD$228),,,$C$6),ROWS($B$10:Q58),COLUMNS($B$10:Q58))</f>
        <v>5239</v>
      </c>
      <c r="R58" s="37">
        <f>INDEX(INDEX(($B$66:$BD$117,$B$121:$BD$172,$B$177:$BD$228),,,$C$6),ROWS($B$10:R58),COLUMNS($B$10:R58))</f>
        <v>10604</v>
      </c>
      <c r="S58" s="37">
        <f>INDEX(INDEX(($B$66:$BD$117,$B$121:$BD$172,$B$177:$BD$228),,,$C$6),ROWS($B$10:S58),COLUMNS($B$10:S58))</f>
        <v>4298</v>
      </c>
      <c r="T58" s="37">
        <f>INDEX(INDEX(($B$66:$BD$117,$B$121:$BD$172,$B$177:$BD$228),,,$C$6),ROWS($B$10:T58),COLUMNS($B$10:T58))</f>
        <v>1089</v>
      </c>
      <c r="U58" s="37">
        <f>INDEX(INDEX(($B$66:$BD$117,$B$121:$BD$172,$B$177:$BD$228),,,$C$6),ROWS($B$10:U58),COLUMNS($B$10:U58))</f>
        <v>1159</v>
      </c>
      <c r="V58" s="37">
        <f>INDEX(INDEX(($B$66:$BD$117,$B$121:$BD$172,$B$177:$BD$228),,,$C$6),ROWS($B$10:V58),COLUMNS($B$10:V58))</f>
        <v>2544</v>
      </c>
      <c r="W58" s="37">
        <f>INDEX(INDEX(($B$66:$BD$117,$B$121:$BD$172,$B$177:$BD$228),,,$C$6),ROWS($B$10:W58),COLUMNS($B$10:W58))</f>
        <v>1368</v>
      </c>
      <c r="X58" s="37">
        <f>INDEX(INDEX(($B$66:$BD$117,$B$121:$BD$172,$B$177:$BD$228),,,$C$6),ROWS($B$10:X58),COLUMNS($B$10:X58))</f>
        <v>1646</v>
      </c>
      <c r="Y58" s="37">
        <f>INDEX(INDEX(($B$66:$BD$117,$B$121:$BD$172,$B$177:$BD$228),,,$C$6),ROWS($B$10:Y58),COLUMNS($B$10:Y58))</f>
        <v>532</v>
      </c>
      <c r="Z58" s="37">
        <f>INDEX(INDEX(($B$66:$BD$117,$B$121:$BD$172,$B$177:$BD$228),,,$C$6),ROWS($B$10:Z58),COLUMNS($B$10:Z58))</f>
        <v>1191</v>
      </c>
      <c r="AA58" s="37">
        <f>INDEX(INDEX(($B$66:$BD$117,$B$121:$BD$172,$B$177:$BD$228),,,$C$6),ROWS($B$10:AA58),COLUMNS($B$10:AA58))</f>
        <v>2911</v>
      </c>
      <c r="AB58" s="37">
        <f>INDEX(INDEX(($B$66:$BD$117,$B$121:$BD$172,$B$177:$BD$228),,,$C$6),ROWS($B$10:AB58),COLUMNS($B$10:AB58))</f>
        <v>3470</v>
      </c>
      <c r="AC58" s="37">
        <f>INDEX(INDEX(($B$66:$BD$117,$B$121:$BD$172,$B$177:$BD$228),,,$C$6),ROWS($B$10:AC58),COLUMNS($B$10:AC58))</f>
        <v>2703</v>
      </c>
      <c r="AD58" s="37">
        <f>INDEX(INDEX(($B$66:$BD$117,$B$121:$BD$172,$B$177:$BD$228),,,$C$6),ROWS($B$10:AD58),COLUMNS($B$10:AD58))</f>
        <v>615</v>
      </c>
      <c r="AE58" s="37">
        <f>INDEX(INDEX(($B$66:$BD$117,$B$121:$BD$172,$B$177:$BD$228),,,$C$6),ROWS($B$10:AE58),COLUMNS($B$10:AE58))</f>
        <v>2802</v>
      </c>
      <c r="AF58" s="37">
        <f>INDEX(INDEX(($B$66:$BD$117,$B$121:$BD$172,$B$177:$BD$228),,,$C$6),ROWS($B$10:AF58),COLUMNS($B$10:AF58))</f>
        <v>2919</v>
      </c>
      <c r="AG58" s="37">
        <f>INDEX(INDEX(($B$66:$BD$117,$B$121:$BD$172,$B$177:$BD$228),,,$C$6),ROWS($B$10:AG58),COLUMNS($B$10:AG58))</f>
        <v>682</v>
      </c>
      <c r="AH58" s="37">
        <f>INDEX(INDEX(($B$66:$BD$117,$B$121:$BD$172,$B$177:$BD$228),,,$C$6),ROWS($B$10:AH58),COLUMNS($B$10:AH58))</f>
        <v>5671</v>
      </c>
      <c r="AI58" s="37">
        <f>INDEX(INDEX(($B$66:$BD$117,$B$121:$BD$172,$B$177:$BD$228),,,$C$6),ROWS($B$10:AI58),COLUMNS($B$10:AI58))</f>
        <v>309</v>
      </c>
      <c r="AJ58" s="37">
        <f>INDEX(INDEX(($B$66:$BD$117,$B$121:$BD$172,$B$177:$BD$228),,,$C$6),ROWS($B$10:AJ58),COLUMNS($B$10:AJ58))</f>
        <v>2300</v>
      </c>
      <c r="AK58" s="37">
        <f>INDEX(INDEX(($B$66:$BD$117,$B$121:$BD$172,$B$177:$BD$228),,,$C$6),ROWS($B$10:AK58),COLUMNS($B$10:AK58))</f>
        <v>872</v>
      </c>
      <c r="AL58" s="37">
        <f>INDEX(INDEX(($B$66:$BD$117,$B$121:$BD$172,$B$177:$BD$228),,,$C$6),ROWS($B$10:AL58),COLUMNS($B$10:AL58))</f>
        <v>5562</v>
      </c>
      <c r="AM58" s="37">
        <f>INDEX(INDEX(($B$66:$BD$117,$B$121:$BD$172,$B$177:$BD$228),,,$C$6),ROWS($B$10:AM58),COLUMNS($B$10:AM58))</f>
        <v>4088</v>
      </c>
      <c r="AN58" s="37">
        <f>INDEX(INDEX(($B$66:$BD$117,$B$121:$BD$172,$B$177:$BD$228),,,$C$6),ROWS($B$10:AN58),COLUMNS($B$10:AN58))</f>
        <v>217</v>
      </c>
      <c r="AO58" s="37">
        <f>INDEX(INDEX(($B$66:$BD$117,$B$121:$BD$172,$B$177:$BD$228),,,$C$6),ROWS($B$10:AO58),COLUMNS($B$10:AO58))</f>
        <v>3192</v>
      </c>
      <c r="AP58" s="37">
        <f>INDEX(INDEX(($B$66:$BD$117,$B$121:$BD$172,$B$177:$BD$228),,,$C$6),ROWS($B$10:AP58),COLUMNS($B$10:AP58))</f>
        <v>1223</v>
      </c>
      <c r="AQ58" s="37">
        <f>INDEX(INDEX(($B$66:$BD$117,$B$121:$BD$172,$B$177:$BD$228),,,$C$6),ROWS($B$10:AQ58),COLUMNS($B$10:AQ58))</f>
        <v>25525</v>
      </c>
      <c r="AR58" s="37">
        <f>INDEX(INDEX(($B$66:$BD$117,$B$121:$BD$172,$B$177:$BD$228),,,$C$6),ROWS($B$10:AR58),COLUMNS($B$10:AR58))</f>
        <v>3397</v>
      </c>
      <c r="AS58" s="37">
        <f>INDEX(INDEX(($B$66:$BD$117,$B$121:$BD$172,$B$177:$BD$228),,,$C$6),ROWS($B$10:AS58),COLUMNS($B$10:AS58))</f>
        <v>97</v>
      </c>
      <c r="AT58" s="37">
        <f>INDEX(INDEX(($B$66:$BD$117,$B$121:$BD$172,$B$177:$BD$228),,,$C$6),ROWS($B$10:AT58),COLUMNS($B$10:AT58))</f>
        <v>2727</v>
      </c>
      <c r="AU58" s="37">
        <f>INDEX(INDEX(($B$66:$BD$117,$B$121:$BD$172,$B$177:$BD$228),,,$C$6),ROWS($B$10:AU58),COLUMNS($B$10:AU58))</f>
        <v>94</v>
      </c>
      <c r="AV58" s="37">
        <f>INDEX(INDEX(($B$66:$BD$117,$B$121:$BD$172,$B$177:$BD$228),,,$C$6),ROWS($B$10:AV58),COLUMNS($B$10:AV58))</f>
        <v>3206</v>
      </c>
      <c r="AW58" s="37">
        <f>INDEX(INDEX(($B$66:$BD$117,$B$121:$BD$172,$B$177:$BD$228),,,$C$6),ROWS($B$10:AW58),COLUMNS($B$10:AW58))</f>
        <v>14196</v>
      </c>
      <c r="AX58" s="37">
        <f>INDEX(INDEX(($B$66:$BD$117,$B$121:$BD$172,$B$177:$BD$228),,,$C$6),ROWS($B$10:AX58),COLUMNS($B$10:AX58))</f>
        <v>5298</v>
      </c>
      <c r="AY58" s="37">
        <f>INDEX(INDEX(($B$66:$BD$117,$B$121:$BD$172,$B$177:$BD$228),,,$C$6),ROWS($B$10:AY58),COLUMNS($B$10:AY58))</f>
        <v>223</v>
      </c>
      <c r="AZ58" s="37">
        <f>INDEX(INDEX(($B$66:$BD$117,$B$121:$BD$172,$B$177:$BD$228),,,$C$6),ROWS($B$10:AZ58),COLUMNS($B$10:AZ58))</f>
        <v>3839</v>
      </c>
      <c r="BA58" s="37" t="str">
        <f>INDEX(INDEX(($B$66:$BD$117,$B$121:$BD$172,$B$177:$BD$228),,,$C$6),ROWS($B$10:BA58),COLUMNS($B$10:BA58))</f>
        <v>N/A</v>
      </c>
      <c r="BB58" s="37">
        <f>INDEX(INDEX(($B$66:$BD$117,$B$121:$BD$172,$B$177:$BD$228),,,$C$6),ROWS($B$10:BB58),COLUMNS($B$10:BB58))</f>
        <v>215</v>
      </c>
      <c r="BC58" s="37">
        <f>INDEX(INDEX(($B$66:$BD$117,$B$121:$BD$172,$B$177:$BD$228),,,$C$6),ROWS($B$10:BC58),COLUMNS($B$10:BC58))</f>
        <v>1168</v>
      </c>
      <c r="BD58" s="69">
        <f>INDEX(INDEX(($B$66:$BD$117,$B$121:$BD$172,$B$177:$BD$228),,,$C$6),ROWS($B$10:BD58),COLUMNS($B$10:BD58))</f>
        <v>394</v>
      </c>
      <c r="BE58" s="74">
        <f t="shared" si="0"/>
        <v>215494</v>
      </c>
    </row>
    <row r="59" spans="1:57" x14ac:dyDescent="0.25">
      <c r="A59" s="67" t="s">
        <v>56</v>
      </c>
      <c r="B59" s="37">
        <f>INDEX(INDEX(($B$66:$BD$117,$B$121:$BD$172,$B$177:$BD$228),,,$C$6),ROWS($B$10:B59),COLUMNS($B$10:B59))</f>
        <v>1837518</v>
      </c>
      <c r="C59" s="37">
        <f>INDEX(INDEX(($B$66:$BD$117,$B$121:$BD$172,$B$177:$BD$228),,,$C$6),ROWS($B$10:C59),COLUMNS($B$10:C59))</f>
        <v>1613322</v>
      </c>
      <c r="D59" s="37">
        <f>INDEX(INDEX(($B$66:$BD$117,$B$121:$BD$172,$B$177:$BD$228),,,$C$6),ROWS($B$10:D59),COLUMNS($B$10:D59))</f>
        <v>174112</v>
      </c>
      <c r="E59" s="37">
        <f>INDEX(INDEX(($B$66:$BD$117,$B$121:$BD$172,$B$177:$BD$228),,,$C$6),ROWS($B$10:E59),COLUMNS($B$10:E59))</f>
        <v>47125</v>
      </c>
      <c r="F59" s="37">
        <f>INDEX(INDEX(($B$66:$BD$117,$B$121:$BD$172,$B$177:$BD$228),,,$C$6),ROWS($B$10:F59),COLUMNS($B$10:F59))</f>
        <v>477</v>
      </c>
      <c r="G59" s="37">
        <f>INDEX(INDEX(($B$66:$BD$117,$B$121:$BD$172,$B$177:$BD$228),,,$C$6),ROWS($B$10:G59),COLUMNS($B$10:G59))</f>
        <v>306</v>
      </c>
      <c r="H59" s="37">
        <f>INDEX(INDEX(($B$66:$BD$117,$B$121:$BD$172,$B$177:$BD$228),,,$C$6),ROWS($B$10:H59),COLUMNS($B$10:H59))</f>
        <v>79</v>
      </c>
      <c r="I59" s="37">
        <f>INDEX(INDEX(($B$66:$BD$117,$B$121:$BD$172,$B$177:$BD$228),,,$C$6),ROWS($B$10:I59),COLUMNS($B$10:I59))</f>
        <v>0</v>
      </c>
      <c r="J59" s="37">
        <f>INDEX(INDEX(($B$66:$BD$117,$B$121:$BD$172,$B$177:$BD$228),,,$C$6),ROWS($B$10:J59),COLUMNS($B$10:J59))</f>
        <v>1231</v>
      </c>
      <c r="K59" s="37">
        <f>INDEX(INDEX(($B$66:$BD$117,$B$121:$BD$172,$B$177:$BD$228),,,$C$6),ROWS($B$10:K59),COLUMNS($B$10:K59))</f>
        <v>104</v>
      </c>
      <c r="L59" s="37">
        <f>INDEX(INDEX(($B$66:$BD$117,$B$121:$BD$172,$B$177:$BD$228),,,$C$6),ROWS($B$10:L59),COLUMNS($B$10:L59))</f>
        <v>143</v>
      </c>
      <c r="M59" s="37">
        <f>INDEX(INDEX(($B$66:$BD$117,$B$121:$BD$172,$B$177:$BD$228),,,$C$6),ROWS($B$10:M59),COLUMNS($B$10:M59))</f>
        <v>674</v>
      </c>
      <c r="N59" s="37">
        <f>INDEX(INDEX(($B$66:$BD$117,$B$121:$BD$172,$B$177:$BD$228),,,$C$6),ROWS($B$10:N59),COLUMNS($B$10:N59))</f>
        <v>294</v>
      </c>
      <c r="O59" s="37">
        <f>INDEX(INDEX(($B$66:$BD$117,$B$121:$BD$172,$B$177:$BD$228),,,$C$6),ROWS($B$10:O59),COLUMNS($B$10:O59))</f>
        <v>1919</v>
      </c>
      <c r="P59" s="37">
        <f>INDEX(INDEX(($B$66:$BD$117,$B$121:$BD$172,$B$177:$BD$228),,,$C$6),ROWS($B$10:P59),COLUMNS($B$10:P59))</f>
        <v>1108</v>
      </c>
      <c r="Q59" s="37">
        <f>INDEX(INDEX(($B$66:$BD$117,$B$121:$BD$172,$B$177:$BD$228),,,$C$6),ROWS($B$10:Q59),COLUMNS($B$10:Q59))</f>
        <v>166</v>
      </c>
      <c r="R59" s="37">
        <f>INDEX(INDEX(($B$66:$BD$117,$B$121:$BD$172,$B$177:$BD$228),,,$C$6),ROWS($B$10:R59),COLUMNS($B$10:R59))</f>
        <v>181</v>
      </c>
      <c r="S59" s="37">
        <f>INDEX(INDEX(($B$66:$BD$117,$B$121:$BD$172,$B$177:$BD$228),,,$C$6),ROWS($B$10:S59),COLUMNS($B$10:S59))</f>
        <v>220</v>
      </c>
      <c r="T59" s="37">
        <f>INDEX(INDEX(($B$66:$BD$117,$B$121:$BD$172,$B$177:$BD$228),,,$C$6),ROWS($B$10:T59),COLUMNS($B$10:T59))</f>
        <v>328</v>
      </c>
      <c r="U59" s="37">
        <f>INDEX(INDEX(($B$66:$BD$117,$B$121:$BD$172,$B$177:$BD$228),,,$C$6),ROWS($B$10:U59),COLUMNS($B$10:U59))</f>
        <v>68</v>
      </c>
      <c r="V59" s="37">
        <f>INDEX(INDEX(($B$66:$BD$117,$B$121:$BD$172,$B$177:$BD$228),,,$C$6),ROWS($B$10:V59),COLUMNS($B$10:V59))</f>
        <v>39</v>
      </c>
      <c r="W59" s="37">
        <f>INDEX(INDEX(($B$66:$BD$117,$B$121:$BD$172,$B$177:$BD$228),,,$C$6),ROWS($B$10:W59),COLUMNS($B$10:W59))</f>
        <v>2249</v>
      </c>
      <c r="X59" s="37">
        <f>INDEX(INDEX(($B$66:$BD$117,$B$121:$BD$172,$B$177:$BD$228),,,$C$6),ROWS($B$10:X59),COLUMNS($B$10:X59))</f>
        <v>90</v>
      </c>
      <c r="Y59" s="37">
        <f>INDEX(INDEX(($B$66:$BD$117,$B$121:$BD$172,$B$177:$BD$228),,,$C$6),ROWS($B$10:Y59),COLUMNS($B$10:Y59))</f>
        <v>35</v>
      </c>
      <c r="Z59" s="37">
        <f>INDEX(INDEX(($B$66:$BD$117,$B$121:$BD$172,$B$177:$BD$228),,,$C$6),ROWS($B$10:Z59),COLUMNS($B$10:Z59))</f>
        <v>5352</v>
      </c>
      <c r="AA59" s="37">
        <f>INDEX(INDEX(($B$66:$BD$117,$B$121:$BD$172,$B$177:$BD$228),,,$C$6),ROWS($B$10:AA59),COLUMNS($B$10:AA59))</f>
        <v>164</v>
      </c>
      <c r="AB59" s="37">
        <f>INDEX(INDEX(($B$66:$BD$117,$B$121:$BD$172,$B$177:$BD$228),,,$C$6),ROWS($B$10:AB59),COLUMNS($B$10:AB59))</f>
        <v>778</v>
      </c>
      <c r="AC59" s="37">
        <f>INDEX(INDEX(($B$66:$BD$117,$B$121:$BD$172,$B$177:$BD$228),,,$C$6),ROWS($B$10:AC59),COLUMNS($B$10:AC59))</f>
        <v>20</v>
      </c>
      <c r="AD59" s="37">
        <f>INDEX(INDEX(($B$66:$BD$117,$B$121:$BD$172,$B$177:$BD$228),,,$C$6),ROWS($B$10:AD59),COLUMNS($B$10:AD59))</f>
        <v>0</v>
      </c>
      <c r="AE59" s="37">
        <f>INDEX(INDEX(($B$66:$BD$117,$B$121:$BD$172,$B$177:$BD$228),,,$C$6),ROWS($B$10:AE59),COLUMNS($B$10:AE59))</f>
        <v>59</v>
      </c>
      <c r="AF59" s="37">
        <f>INDEX(INDEX(($B$66:$BD$117,$B$121:$BD$172,$B$177:$BD$228),,,$C$6),ROWS($B$10:AF59),COLUMNS($B$10:AF59))</f>
        <v>0</v>
      </c>
      <c r="AG59" s="37">
        <f>INDEX(INDEX(($B$66:$BD$117,$B$121:$BD$172,$B$177:$BD$228),,,$C$6),ROWS($B$10:AG59),COLUMNS($B$10:AG59))</f>
        <v>0</v>
      </c>
      <c r="AH59" s="37">
        <f>INDEX(INDEX(($B$66:$BD$117,$B$121:$BD$172,$B$177:$BD$228),,,$C$6),ROWS($B$10:AH59),COLUMNS($B$10:AH59))</f>
        <v>229</v>
      </c>
      <c r="AI59" s="37">
        <f>INDEX(INDEX(($B$66:$BD$117,$B$121:$BD$172,$B$177:$BD$228),,,$C$6),ROWS($B$10:AI59),COLUMNS($B$10:AI59))</f>
        <v>129</v>
      </c>
      <c r="AJ59" s="37">
        <f>INDEX(INDEX(($B$66:$BD$117,$B$121:$BD$172,$B$177:$BD$228),,,$C$6),ROWS($B$10:AJ59),COLUMNS($B$10:AJ59))</f>
        <v>1213</v>
      </c>
      <c r="AK59" s="37">
        <f>INDEX(INDEX(($B$66:$BD$117,$B$121:$BD$172,$B$177:$BD$228),,,$C$6),ROWS($B$10:AK59),COLUMNS($B$10:AK59))</f>
        <v>81</v>
      </c>
      <c r="AL59" s="37">
        <f>INDEX(INDEX(($B$66:$BD$117,$B$121:$BD$172,$B$177:$BD$228),,,$C$6),ROWS($B$10:AL59),COLUMNS($B$10:AL59))</f>
        <v>1721</v>
      </c>
      <c r="AM59" s="37">
        <f>INDEX(INDEX(($B$66:$BD$117,$B$121:$BD$172,$B$177:$BD$228),,,$C$6),ROWS($B$10:AM59),COLUMNS($B$10:AM59))</f>
        <v>4683</v>
      </c>
      <c r="AN59" s="37">
        <f>INDEX(INDEX(($B$66:$BD$117,$B$121:$BD$172,$B$177:$BD$228),,,$C$6),ROWS($B$10:AN59),COLUMNS($B$10:AN59))</f>
        <v>175</v>
      </c>
      <c r="AO59" s="37">
        <f>INDEX(INDEX(($B$66:$BD$117,$B$121:$BD$172,$B$177:$BD$228),,,$C$6),ROWS($B$10:AO59),COLUMNS($B$10:AO59))</f>
        <v>6757</v>
      </c>
      <c r="AP59" s="37">
        <f>INDEX(INDEX(($B$66:$BD$117,$B$121:$BD$172,$B$177:$BD$228),,,$C$6),ROWS($B$10:AP59),COLUMNS($B$10:AP59))</f>
        <v>520</v>
      </c>
      <c r="AQ59" s="37">
        <f>INDEX(INDEX(($B$66:$BD$117,$B$121:$BD$172,$B$177:$BD$228),,,$C$6),ROWS($B$10:AQ59),COLUMNS($B$10:AQ59))</f>
        <v>118</v>
      </c>
      <c r="AR59" s="37">
        <f>INDEX(INDEX(($B$66:$BD$117,$B$121:$BD$172,$B$177:$BD$228),,,$C$6),ROWS($B$10:AR59),COLUMNS($B$10:AR59))</f>
        <v>5208</v>
      </c>
      <c r="AS59" s="37">
        <f>INDEX(INDEX(($B$66:$BD$117,$B$121:$BD$172,$B$177:$BD$228),,,$C$6),ROWS($B$10:AS59),COLUMNS($B$10:AS59))</f>
        <v>0</v>
      </c>
      <c r="AT59" s="37">
        <f>INDEX(INDEX(($B$66:$BD$117,$B$121:$BD$172,$B$177:$BD$228),,,$C$6),ROWS($B$10:AT59),COLUMNS($B$10:AT59))</f>
        <v>1098</v>
      </c>
      <c r="AU59" s="37">
        <f>INDEX(INDEX(($B$66:$BD$117,$B$121:$BD$172,$B$177:$BD$228),,,$C$6),ROWS($B$10:AU59),COLUMNS($B$10:AU59))</f>
        <v>36</v>
      </c>
      <c r="AV59" s="37">
        <f>INDEX(INDEX(($B$66:$BD$117,$B$121:$BD$172,$B$177:$BD$228),,,$C$6),ROWS($B$10:AV59),COLUMNS($B$10:AV59))</f>
        <v>1061</v>
      </c>
      <c r="AW59" s="37">
        <f>INDEX(INDEX(($B$66:$BD$117,$B$121:$BD$172,$B$177:$BD$228),,,$C$6),ROWS($B$10:AW59),COLUMNS($B$10:AW59))</f>
        <v>622</v>
      </c>
      <c r="AX59" s="37">
        <f>INDEX(INDEX(($B$66:$BD$117,$B$121:$BD$172,$B$177:$BD$228),,,$C$6),ROWS($B$10:AX59),COLUMNS($B$10:AX59))</f>
        <v>0</v>
      </c>
      <c r="AY59" s="37">
        <f>INDEX(INDEX(($B$66:$BD$117,$B$121:$BD$172,$B$177:$BD$228),,,$C$6),ROWS($B$10:AY59),COLUMNS($B$10:AY59))</f>
        <v>54</v>
      </c>
      <c r="AZ59" s="37">
        <f>INDEX(INDEX(($B$66:$BD$117,$B$121:$BD$172,$B$177:$BD$228),,,$C$6),ROWS($B$10:AZ59),COLUMNS($B$10:AZ59))</f>
        <v>6317</v>
      </c>
      <c r="BA59" s="37">
        <f>INDEX(INDEX(($B$66:$BD$117,$B$121:$BD$172,$B$177:$BD$228),,,$C$6),ROWS($B$10:BA59),COLUMNS($B$10:BA59))</f>
        <v>297</v>
      </c>
      <c r="BB59" s="37" t="str">
        <f>INDEX(INDEX(($B$66:$BD$117,$B$121:$BD$172,$B$177:$BD$228),,,$C$6),ROWS($B$10:BB59),COLUMNS($B$10:BB59))</f>
        <v>N/A</v>
      </c>
      <c r="BC59" s="37">
        <f>INDEX(INDEX(($B$66:$BD$117,$B$121:$BD$172,$B$177:$BD$228),,,$C$6),ROWS($B$10:BC59),COLUMNS($B$10:BC59))</f>
        <v>470</v>
      </c>
      <c r="BD59" s="69">
        <f>INDEX(INDEX(($B$66:$BD$117,$B$121:$BD$172,$B$177:$BD$228),,,$C$6),ROWS($B$10:BD59),COLUMNS($B$10:BD59))</f>
        <v>252</v>
      </c>
      <c r="BE59" s="74">
        <f t="shared" si="0"/>
        <v>47125</v>
      </c>
    </row>
    <row r="60" spans="1:57" x14ac:dyDescent="0.25">
      <c r="A60" s="67" t="s">
        <v>57</v>
      </c>
      <c r="B60" s="37">
        <f>INDEX(INDEX(($B$66:$BD$117,$B$121:$BD$172,$B$177:$BD$228),,,$C$6),ROWS($B$10:B60),COLUMNS($B$10:B60))</f>
        <v>5660677</v>
      </c>
      <c r="C60" s="37">
        <f>INDEX(INDEX(($B$66:$BD$117,$B$121:$BD$172,$B$177:$BD$228),,,$C$6),ROWS($B$10:C60),COLUMNS($B$10:C60))</f>
        <v>4849945</v>
      </c>
      <c r="D60" s="37">
        <f>INDEX(INDEX(($B$66:$BD$117,$B$121:$BD$172,$B$177:$BD$228),,,$C$6),ROWS($B$10:D60),COLUMNS($B$10:D60))</f>
        <v>693737</v>
      </c>
      <c r="E60" s="37">
        <f>INDEX(INDEX(($B$66:$BD$117,$B$121:$BD$172,$B$177:$BD$228),,,$C$6),ROWS($B$10:E60),COLUMNS($B$10:E60))</f>
        <v>99192</v>
      </c>
      <c r="F60" s="37">
        <f>INDEX(INDEX(($B$66:$BD$117,$B$121:$BD$172,$B$177:$BD$228),,,$C$6),ROWS($B$10:F60),COLUMNS($B$10:F60))</f>
        <v>323</v>
      </c>
      <c r="G60" s="37">
        <f>INDEX(INDEX(($B$66:$BD$117,$B$121:$BD$172,$B$177:$BD$228),,,$C$6),ROWS($B$10:G60),COLUMNS($B$10:G60))</f>
        <v>236</v>
      </c>
      <c r="H60" s="37">
        <f>INDEX(INDEX(($B$66:$BD$117,$B$121:$BD$172,$B$177:$BD$228),,,$C$6),ROWS($B$10:H60),COLUMNS($B$10:H60))</f>
        <v>3257</v>
      </c>
      <c r="I60" s="37">
        <f>INDEX(INDEX(($B$66:$BD$117,$B$121:$BD$172,$B$177:$BD$228),,,$C$6),ROWS($B$10:I60),COLUMNS($B$10:I60))</f>
        <v>253</v>
      </c>
      <c r="J60" s="37">
        <f>INDEX(INDEX(($B$66:$BD$117,$B$121:$BD$172,$B$177:$BD$228),,,$C$6),ROWS($B$10:J60),COLUMNS($B$10:J60))</f>
        <v>5347</v>
      </c>
      <c r="K60" s="37">
        <f>INDEX(INDEX(($B$66:$BD$117,$B$121:$BD$172,$B$177:$BD$228),,,$C$6),ROWS($B$10:K60),COLUMNS($B$10:K60))</f>
        <v>1600</v>
      </c>
      <c r="L60" s="37">
        <f>INDEX(INDEX(($B$66:$BD$117,$B$121:$BD$172,$B$177:$BD$228),,,$C$6),ROWS($B$10:L60),COLUMNS($B$10:L60))</f>
        <v>657</v>
      </c>
      <c r="M60" s="37">
        <f>INDEX(INDEX(($B$66:$BD$117,$B$121:$BD$172,$B$177:$BD$228),,,$C$6),ROWS($B$10:M60),COLUMNS($B$10:M60))</f>
        <v>296</v>
      </c>
      <c r="N60" s="37">
        <f>INDEX(INDEX(($B$66:$BD$117,$B$121:$BD$172,$B$177:$BD$228),,,$C$6),ROWS($B$10:N60),COLUMNS($B$10:N60))</f>
        <v>15</v>
      </c>
      <c r="O60" s="37">
        <f>INDEX(INDEX(($B$66:$BD$117,$B$121:$BD$172,$B$177:$BD$228),,,$C$6),ROWS($B$10:O60),COLUMNS($B$10:O60))</f>
        <v>4937</v>
      </c>
      <c r="P60" s="37">
        <f>INDEX(INDEX(($B$66:$BD$117,$B$121:$BD$172,$B$177:$BD$228),,,$C$6),ROWS($B$10:P60),COLUMNS($B$10:P60))</f>
        <v>970</v>
      </c>
      <c r="Q60" s="37">
        <f>INDEX(INDEX(($B$66:$BD$117,$B$121:$BD$172,$B$177:$BD$228),,,$C$6),ROWS($B$10:Q60),COLUMNS($B$10:Q60))</f>
        <v>333</v>
      </c>
      <c r="R60" s="37">
        <f>INDEX(INDEX(($B$66:$BD$117,$B$121:$BD$172,$B$177:$BD$228),,,$C$6),ROWS($B$10:R60),COLUMNS($B$10:R60))</f>
        <v>360</v>
      </c>
      <c r="S60" s="37">
        <f>INDEX(INDEX(($B$66:$BD$117,$B$121:$BD$172,$B$177:$BD$228),,,$C$6),ROWS($B$10:S60),COLUMNS($B$10:S60))</f>
        <v>22285</v>
      </c>
      <c r="T60" s="37">
        <f>INDEX(INDEX(($B$66:$BD$117,$B$121:$BD$172,$B$177:$BD$228),,,$C$6),ROWS($B$10:T60),COLUMNS($B$10:T60))</f>
        <v>2480</v>
      </c>
      <c r="U60" s="37">
        <f>INDEX(INDEX(($B$66:$BD$117,$B$121:$BD$172,$B$177:$BD$228),,,$C$6),ROWS($B$10:U60),COLUMNS($B$10:U60))</f>
        <v>4161</v>
      </c>
      <c r="V60" s="37">
        <f>INDEX(INDEX(($B$66:$BD$117,$B$121:$BD$172,$B$177:$BD$228),,,$C$6),ROWS($B$10:V60),COLUMNS($B$10:V60))</f>
        <v>1160</v>
      </c>
      <c r="W60" s="37">
        <f>INDEX(INDEX(($B$66:$BD$117,$B$121:$BD$172,$B$177:$BD$228),,,$C$6),ROWS($B$10:W60),COLUMNS($B$10:W60))</f>
        <v>635</v>
      </c>
      <c r="X60" s="37">
        <f>INDEX(INDEX(($B$66:$BD$117,$B$121:$BD$172,$B$177:$BD$228),,,$C$6),ROWS($B$10:X60),COLUMNS($B$10:X60))</f>
        <v>598</v>
      </c>
      <c r="Y60" s="37">
        <f>INDEX(INDEX(($B$66:$BD$117,$B$121:$BD$172,$B$177:$BD$228),,,$C$6),ROWS($B$10:Y60),COLUMNS($B$10:Y60))</f>
        <v>233</v>
      </c>
      <c r="Z60" s="37">
        <f>INDEX(INDEX(($B$66:$BD$117,$B$121:$BD$172,$B$177:$BD$228),,,$C$6),ROWS($B$10:Z60),COLUMNS($B$10:Z60))</f>
        <v>1306</v>
      </c>
      <c r="AA60" s="37">
        <f>INDEX(INDEX(($B$66:$BD$117,$B$121:$BD$172,$B$177:$BD$228),,,$C$6),ROWS($B$10:AA60),COLUMNS($B$10:AA60))</f>
        <v>489</v>
      </c>
      <c r="AB60" s="37">
        <f>INDEX(INDEX(($B$66:$BD$117,$B$121:$BD$172,$B$177:$BD$228),,,$C$6),ROWS($B$10:AB60),COLUMNS($B$10:AB60))</f>
        <v>3917</v>
      </c>
      <c r="AC60" s="37">
        <f>INDEX(INDEX(($B$66:$BD$117,$B$121:$BD$172,$B$177:$BD$228),,,$C$6),ROWS($B$10:AC60),COLUMNS($B$10:AC60))</f>
        <v>18965</v>
      </c>
      <c r="AD60" s="37">
        <f>INDEX(INDEX(($B$66:$BD$117,$B$121:$BD$172,$B$177:$BD$228),,,$C$6),ROWS($B$10:AD60),COLUMNS($B$10:AD60))</f>
        <v>238</v>
      </c>
      <c r="AE60" s="37">
        <f>INDEX(INDEX(($B$66:$BD$117,$B$121:$BD$172,$B$177:$BD$228),,,$C$6),ROWS($B$10:AE60),COLUMNS($B$10:AE60))</f>
        <v>1263</v>
      </c>
      <c r="AF60" s="37">
        <f>INDEX(INDEX(($B$66:$BD$117,$B$121:$BD$172,$B$177:$BD$228),,,$C$6),ROWS($B$10:AF60),COLUMNS($B$10:AF60))</f>
        <v>784</v>
      </c>
      <c r="AG60" s="37">
        <f>INDEX(INDEX(($B$66:$BD$117,$B$121:$BD$172,$B$177:$BD$228),,,$C$6),ROWS($B$10:AG60),COLUMNS($B$10:AG60))</f>
        <v>324</v>
      </c>
      <c r="AH60" s="37">
        <f>INDEX(INDEX(($B$66:$BD$117,$B$121:$BD$172,$B$177:$BD$228),,,$C$6),ROWS($B$10:AH60),COLUMNS($B$10:AH60))</f>
        <v>1163</v>
      </c>
      <c r="AI60" s="37">
        <f>INDEX(INDEX(($B$66:$BD$117,$B$121:$BD$172,$B$177:$BD$228),,,$C$6),ROWS($B$10:AI60),COLUMNS($B$10:AI60))</f>
        <v>3</v>
      </c>
      <c r="AJ60" s="37">
        <f>INDEX(INDEX(($B$66:$BD$117,$B$121:$BD$172,$B$177:$BD$228),,,$C$6),ROWS($B$10:AJ60),COLUMNS($B$10:AJ60))</f>
        <v>606</v>
      </c>
      <c r="AK60" s="37">
        <f>INDEX(INDEX(($B$66:$BD$117,$B$121:$BD$172,$B$177:$BD$228),,,$C$6),ROWS($B$10:AK60),COLUMNS($B$10:AK60))</f>
        <v>526</v>
      </c>
      <c r="AL60" s="37">
        <f>INDEX(INDEX(($B$66:$BD$117,$B$121:$BD$172,$B$177:$BD$228),,,$C$6),ROWS($B$10:AL60),COLUMNS($B$10:AL60))</f>
        <v>2033</v>
      </c>
      <c r="AM60" s="37">
        <f>INDEX(INDEX(($B$66:$BD$117,$B$121:$BD$172,$B$177:$BD$228),,,$C$6),ROWS($B$10:AM60),COLUMNS($B$10:AM60))</f>
        <v>2939</v>
      </c>
      <c r="AN60" s="37">
        <f>INDEX(INDEX(($B$66:$BD$117,$B$121:$BD$172,$B$177:$BD$228),,,$C$6),ROWS($B$10:AN60),COLUMNS($B$10:AN60))</f>
        <v>284</v>
      </c>
      <c r="AO60" s="37">
        <f>INDEX(INDEX(($B$66:$BD$117,$B$121:$BD$172,$B$177:$BD$228),,,$C$6),ROWS($B$10:AO60),COLUMNS($B$10:AO60))</f>
        <v>2610</v>
      </c>
      <c r="AP60" s="37">
        <f>INDEX(INDEX(($B$66:$BD$117,$B$121:$BD$172,$B$177:$BD$228),,,$C$6),ROWS($B$10:AP60),COLUMNS($B$10:AP60))</f>
        <v>289</v>
      </c>
      <c r="AQ60" s="37">
        <f>INDEX(INDEX(($B$66:$BD$117,$B$121:$BD$172,$B$177:$BD$228),,,$C$6),ROWS($B$10:AQ60),COLUMNS($B$10:AQ60))</f>
        <v>945</v>
      </c>
      <c r="AR60" s="37">
        <f>INDEX(INDEX(($B$66:$BD$117,$B$121:$BD$172,$B$177:$BD$228),,,$C$6),ROWS($B$10:AR60),COLUMNS($B$10:AR60))</f>
        <v>1563</v>
      </c>
      <c r="AS60" s="37">
        <f>INDEX(INDEX(($B$66:$BD$117,$B$121:$BD$172,$B$177:$BD$228),,,$C$6),ROWS($B$10:AS60),COLUMNS($B$10:AS60))</f>
        <v>144</v>
      </c>
      <c r="AT60" s="37">
        <f>INDEX(INDEX(($B$66:$BD$117,$B$121:$BD$172,$B$177:$BD$228),,,$C$6),ROWS($B$10:AT60),COLUMNS($B$10:AT60))</f>
        <v>1053</v>
      </c>
      <c r="AU60" s="37">
        <f>INDEX(INDEX(($B$66:$BD$117,$B$121:$BD$172,$B$177:$BD$228),,,$C$6),ROWS($B$10:AU60),COLUMNS($B$10:AU60))</f>
        <v>329</v>
      </c>
      <c r="AV60" s="37">
        <f>INDEX(INDEX(($B$66:$BD$117,$B$121:$BD$172,$B$177:$BD$228),,,$C$6),ROWS($B$10:AV60),COLUMNS($B$10:AV60))</f>
        <v>1051</v>
      </c>
      <c r="AW60" s="37">
        <f>INDEX(INDEX(($B$66:$BD$117,$B$121:$BD$172,$B$177:$BD$228),,,$C$6),ROWS($B$10:AW60),COLUMNS($B$10:AW60))</f>
        <v>2765</v>
      </c>
      <c r="AX60" s="37">
        <f>INDEX(INDEX(($B$66:$BD$117,$B$121:$BD$172,$B$177:$BD$228),,,$C$6),ROWS($B$10:AX60),COLUMNS($B$10:AX60))</f>
        <v>900</v>
      </c>
      <c r="AY60" s="37">
        <f>INDEX(INDEX(($B$66:$BD$117,$B$121:$BD$172,$B$177:$BD$228),,,$C$6),ROWS($B$10:AY60),COLUMNS($B$10:AY60))</f>
        <v>62</v>
      </c>
      <c r="AZ60" s="37">
        <f>INDEX(INDEX(($B$66:$BD$117,$B$121:$BD$172,$B$177:$BD$228),,,$C$6),ROWS($B$10:AZ60),COLUMNS($B$10:AZ60))</f>
        <v>1267</v>
      </c>
      <c r="BA60" s="37">
        <f>INDEX(INDEX(($B$66:$BD$117,$B$121:$BD$172,$B$177:$BD$228),,,$C$6),ROWS($B$10:BA60),COLUMNS($B$10:BA60))</f>
        <v>1208</v>
      </c>
      <c r="BB60" s="37">
        <f>INDEX(INDEX(($B$66:$BD$117,$B$121:$BD$172,$B$177:$BD$228),,,$C$6),ROWS($B$10:BB60),COLUMNS($B$10:BB60))</f>
        <v>0</v>
      </c>
      <c r="BC60" s="37" t="str">
        <f>INDEX(INDEX(($B$66:$BD$117,$B$121:$BD$172,$B$177:$BD$228),,,$C$6),ROWS($B$10:BC60),COLUMNS($B$10:BC60))</f>
        <v>N/A</v>
      </c>
      <c r="BD60" s="69">
        <f>INDEX(INDEX(($B$66:$BD$117,$B$121:$BD$172,$B$177:$BD$228),,,$C$6),ROWS($B$10:BD60),COLUMNS($B$10:BD60))</f>
        <v>30</v>
      </c>
      <c r="BE60" s="74">
        <f t="shared" si="0"/>
        <v>99192</v>
      </c>
    </row>
    <row r="61" spans="1:57" x14ac:dyDescent="0.25">
      <c r="A61" s="75" t="s">
        <v>58</v>
      </c>
      <c r="B61" s="76">
        <f>INDEX(INDEX(($B$66:$BD$117,$B$121:$BD$172,$B$177:$BD$228),,,$C$6),ROWS($B$10:B61),COLUMNS($B$10:B61))</f>
        <v>569734</v>
      </c>
      <c r="C61" s="77">
        <f>INDEX(INDEX(($B$66:$BD$117,$B$121:$BD$172,$B$177:$BD$228),,,$C$6),ROWS($B$10:C61),COLUMNS($B$10:C61))</f>
        <v>459226</v>
      </c>
      <c r="D61" s="77">
        <f>INDEX(INDEX(($B$66:$BD$117,$B$121:$BD$172,$B$177:$BD$228),,,$C$6),ROWS($B$10:D61),COLUMNS($B$10:D61))</f>
        <v>77324</v>
      </c>
      <c r="E61" s="77">
        <f>INDEX(INDEX(($B$66:$BD$117,$B$121:$BD$172,$B$177:$BD$228),,,$C$6),ROWS($B$10:E61),COLUMNS($B$10:E61))</f>
        <v>31149</v>
      </c>
      <c r="F61" s="77">
        <f>INDEX(INDEX(($B$66:$BD$117,$B$121:$BD$172,$B$177:$BD$228),,,$C$6),ROWS($B$10:F61),COLUMNS($B$10:F61))</f>
        <v>260</v>
      </c>
      <c r="G61" s="77">
        <f>INDEX(INDEX(($B$66:$BD$117,$B$121:$BD$172,$B$177:$BD$228),,,$C$6),ROWS($B$10:G61),COLUMNS($B$10:G61))</f>
        <v>590</v>
      </c>
      <c r="H61" s="77">
        <f>INDEX(INDEX(($B$66:$BD$117,$B$121:$BD$172,$B$177:$BD$228),,,$C$6),ROWS($B$10:H61),COLUMNS($B$10:H61))</f>
        <v>2014</v>
      </c>
      <c r="I61" s="77">
        <f>INDEX(INDEX(($B$66:$BD$117,$B$121:$BD$172,$B$177:$BD$228),,,$C$6),ROWS($B$10:I61),COLUMNS($B$10:I61))</f>
        <v>244</v>
      </c>
      <c r="J61" s="77">
        <f>INDEX(INDEX(($B$66:$BD$117,$B$121:$BD$172,$B$177:$BD$228),,,$C$6),ROWS($B$10:J61),COLUMNS($B$10:J61))</f>
        <v>2035</v>
      </c>
      <c r="K61" s="77">
        <f>INDEX(INDEX(($B$66:$BD$117,$B$121:$BD$172,$B$177:$BD$228),,,$C$6),ROWS($B$10:K61),COLUMNS($B$10:K61))</f>
        <v>5599</v>
      </c>
      <c r="L61" s="77">
        <f>INDEX(INDEX(($B$66:$BD$117,$B$121:$BD$172,$B$177:$BD$228),,,$C$6),ROWS($B$10:L61),COLUMNS($B$10:L61))</f>
        <v>0</v>
      </c>
      <c r="M61" s="77">
        <f>INDEX(INDEX(($B$66:$BD$117,$B$121:$BD$172,$B$177:$BD$228),,,$C$6),ROWS($B$10:M61),COLUMNS($B$10:M61))</f>
        <v>0</v>
      </c>
      <c r="N61" s="77">
        <f>INDEX(INDEX(($B$66:$BD$117,$B$121:$BD$172,$B$177:$BD$228),,,$C$6),ROWS($B$10:N61),COLUMNS($B$10:N61))</f>
        <v>0</v>
      </c>
      <c r="O61" s="77">
        <f>INDEX(INDEX(($B$66:$BD$117,$B$121:$BD$172,$B$177:$BD$228),,,$C$6),ROWS($B$10:O61),COLUMNS($B$10:O61))</f>
        <v>733</v>
      </c>
      <c r="P61" s="77">
        <f>INDEX(INDEX(($B$66:$BD$117,$B$121:$BD$172,$B$177:$BD$228),,,$C$6),ROWS($B$10:P61),COLUMNS($B$10:P61))</f>
        <v>166</v>
      </c>
      <c r="Q61" s="77">
        <f>INDEX(INDEX(($B$66:$BD$117,$B$121:$BD$172,$B$177:$BD$228),,,$C$6),ROWS($B$10:Q61),COLUMNS($B$10:Q61))</f>
        <v>0</v>
      </c>
      <c r="R61" s="77">
        <f>INDEX(INDEX(($B$66:$BD$117,$B$121:$BD$172,$B$177:$BD$228),,,$C$6),ROWS($B$10:R61),COLUMNS($B$10:R61))</f>
        <v>745</v>
      </c>
      <c r="S61" s="77">
        <f>INDEX(INDEX(($B$66:$BD$117,$B$121:$BD$172,$B$177:$BD$228),,,$C$6),ROWS($B$10:S61),COLUMNS($B$10:S61))</f>
        <v>905</v>
      </c>
      <c r="T61" s="77">
        <f>INDEX(INDEX(($B$66:$BD$117,$B$121:$BD$172,$B$177:$BD$228),,,$C$6),ROWS($B$10:T61),COLUMNS($B$10:T61))</f>
        <v>179</v>
      </c>
      <c r="U61" s="77">
        <f>INDEX(INDEX(($B$66:$BD$117,$B$121:$BD$172,$B$177:$BD$228),,,$C$6),ROWS($B$10:U61),COLUMNS($B$10:U61))</f>
        <v>259</v>
      </c>
      <c r="V61" s="77">
        <f>INDEX(INDEX(($B$66:$BD$117,$B$121:$BD$172,$B$177:$BD$228),,,$C$6),ROWS($B$10:V61),COLUMNS($B$10:V61))</f>
        <v>539</v>
      </c>
      <c r="W61" s="77">
        <f>INDEX(INDEX(($B$66:$BD$117,$B$121:$BD$172,$B$177:$BD$228),,,$C$6),ROWS($B$10:W61),COLUMNS($B$10:W61))</f>
        <v>4</v>
      </c>
      <c r="X61" s="77">
        <f>INDEX(INDEX(($B$66:$BD$117,$B$121:$BD$172,$B$177:$BD$228),,,$C$6),ROWS($B$10:X61),COLUMNS($B$10:X61))</f>
        <v>88</v>
      </c>
      <c r="Y61" s="77">
        <f>INDEX(INDEX(($B$66:$BD$117,$B$121:$BD$172,$B$177:$BD$228),,,$C$6),ROWS($B$10:Y61),COLUMNS($B$10:Y61))</f>
        <v>0</v>
      </c>
      <c r="Z61" s="77">
        <f>INDEX(INDEX(($B$66:$BD$117,$B$121:$BD$172,$B$177:$BD$228),,,$C$6),ROWS($B$10:Z61),COLUMNS($B$10:Z61))</f>
        <v>294</v>
      </c>
      <c r="AA61" s="77">
        <f>INDEX(INDEX(($B$66:$BD$117,$B$121:$BD$172,$B$177:$BD$228),,,$C$6),ROWS($B$10:AA61),COLUMNS($B$10:AA61))</f>
        <v>548</v>
      </c>
      <c r="AB61" s="77">
        <f>INDEX(INDEX(($B$66:$BD$117,$B$121:$BD$172,$B$177:$BD$228),,,$C$6),ROWS($B$10:AB61),COLUMNS($B$10:AB61))</f>
        <v>965</v>
      </c>
      <c r="AC61" s="77">
        <f>INDEX(INDEX(($B$66:$BD$117,$B$121:$BD$172,$B$177:$BD$228),,,$C$6),ROWS($B$10:AC61),COLUMNS($B$10:AC61))</f>
        <v>290</v>
      </c>
      <c r="AD61" s="77">
        <f>INDEX(INDEX(($B$66:$BD$117,$B$121:$BD$172,$B$177:$BD$228),,,$C$6),ROWS($B$10:AD61),COLUMNS($B$10:AD61))</f>
        <v>136</v>
      </c>
      <c r="AE61" s="77">
        <f>INDEX(INDEX(($B$66:$BD$117,$B$121:$BD$172,$B$177:$BD$228),,,$C$6),ROWS($B$10:AE61),COLUMNS($B$10:AE61))</f>
        <v>244</v>
      </c>
      <c r="AF61" s="77">
        <f>INDEX(INDEX(($B$66:$BD$117,$B$121:$BD$172,$B$177:$BD$228),,,$C$6),ROWS($B$10:AF61),COLUMNS($B$10:AF61))</f>
        <v>1901</v>
      </c>
      <c r="AG61" s="77">
        <f>INDEX(INDEX(($B$66:$BD$117,$B$121:$BD$172,$B$177:$BD$228),,,$C$6),ROWS($B$10:AG61),COLUMNS($B$10:AG61))</f>
        <v>1216</v>
      </c>
      <c r="AH61" s="77">
        <f>INDEX(INDEX(($B$66:$BD$117,$B$121:$BD$172,$B$177:$BD$228),,,$C$6),ROWS($B$10:AH61),COLUMNS($B$10:AH61))</f>
        <v>355</v>
      </c>
      <c r="AI61" s="77">
        <f>INDEX(INDEX(($B$66:$BD$117,$B$121:$BD$172,$B$177:$BD$228),,,$C$6),ROWS($B$10:AI61),COLUMNS($B$10:AI61))</f>
        <v>0</v>
      </c>
      <c r="AJ61" s="77">
        <f>INDEX(INDEX(($B$66:$BD$117,$B$121:$BD$172,$B$177:$BD$228),,,$C$6),ROWS($B$10:AJ61),COLUMNS($B$10:AJ61))</f>
        <v>121</v>
      </c>
      <c r="AK61" s="77">
        <f>INDEX(INDEX(($B$66:$BD$117,$B$121:$BD$172,$B$177:$BD$228),,,$C$6),ROWS($B$10:AK61),COLUMNS($B$10:AK61))</f>
        <v>604</v>
      </c>
      <c r="AL61" s="77">
        <f>INDEX(INDEX(($B$66:$BD$117,$B$121:$BD$172,$B$177:$BD$228),,,$C$6),ROWS($B$10:AL61),COLUMNS($B$10:AL61))</f>
        <v>231</v>
      </c>
      <c r="AM61" s="77">
        <f>INDEX(INDEX(($B$66:$BD$117,$B$121:$BD$172,$B$177:$BD$228),,,$C$6),ROWS($B$10:AM61),COLUMNS($B$10:AM61))</f>
        <v>459</v>
      </c>
      <c r="AN61" s="77">
        <f>INDEX(INDEX(($B$66:$BD$117,$B$121:$BD$172,$B$177:$BD$228),,,$C$6),ROWS($B$10:AN61),COLUMNS($B$10:AN61))</f>
        <v>338</v>
      </c>
      <c r="AO61" s="77">
        <f>INDEX(INDEX(($B$66:$BD$117,$B$121:$BD$172,$B$177:$BD$228),,,$C$6),ROWS($B$10:AO61),COLUMNS($B$10:AO61))</f>
        <v>819</v>
      </c>
      <c r="AP61" s="77">
        <f>INDEX(INDEX(($B$66:$BD$117,$B$121:$BD$172,$B$177:$BD$228),,,$C$6),ROWS($B$10:AP61),COLUMNS($B$10:AP61))</f>
        <v>964</v>
      </c>
      <c r="AQ61" s="77">
        <f>INDEX(INDEX(($B$66:$BD$117,$B$121:$BD$172,$B$177:$BD$228),,,$C$6),ROWS($B$10:AQ61),COLUMNS($B$10:AQ61))</f>
        <v>893</v>
      </c>
      <c r="AR61" s="77">
        <f>INDEX(INDEX(($B$66:$BD$117,$B$121:$BD$172,$B$177:$BD$228),,,$C$6),ROWS($B$10:AR61),COLUMNS($B$10:AR61))</f>
        <v>230</v>
      </c>
      <c r="AS61" s="77">
        <f>INDEX(INDEX(($B$66:$BD$117,$B$121:$BD$172,$B$177:$BD$228),,,$C$6),ROWS($B$10:AS61),COLUMNS($B$10:AS61))</f>
        <v>0</v>
      </c>
      <c r="AT61" s="77">
        <f>INDEX(INDEX(($B$66:$BD$117,$B$121:$BD$172,$B$177:$BD$228),,,$C$6),ROWS($B$10:AT61),COLUMNS($B$10:AT61))</f>
        <v>122</v>
      </c>
      <c r="AU61" s="77">
        <f>INDEX(INDEX(($B$66:$BD$117,$B$121:$BD$172,$B$177:$BD$228),,,$C$6),ROWS($B$10:AU61),COLUMNS($B$10:AU61))</f>
        <v>1175</v>
      </c>
      <c r="AV61" s="77">
        <f>INDEX(INDEX(($B$66:$BD$117,$B$121:$BD$172,$B$177:$BD$228),,,$C$6),ROWS($B$10:AV61),COLUMNS($B$10:AV61))</f>
        <v>4</v>
      </c>
      <c r="AW61" s="77">
        <f>INDEX(INDEX(($B$66:$BD$117,$B$121:$BD$172,$B$177:$BD$228),,,$C$6),ROWS($B$10:AW61),COLUMNS($B$10:AW61))</f>
        <v>1427</v>
      </c>
      <c r="AX61" s="77">
        <f>INDEX(INDEX(($B$66:$BD$117,$B$121:$BD$172,$B$177:$BD$228),,,$C$6),ROWS($B$10:AX61),COLUMNS($B$10:AX61))</f>
        <v>1710</v>
      </c>
      <c r="AY61" s="77">
        <f>INDEX(INDEX(($B$66:$BD$117,$B$121:$BD$172,$B$177:$BD$228),,,$C$6),ROWS($B$10:AY61),COLUMNS($B$10:AY61))</f>
        <v>0</v>
      </c>
      <c r="AZ61" s="77">
        <f>INDEX(INDEX(($B$66:$BD$117,$B$121:$BD$172,$B$177:$BD$228),,,$C$6),ROWS($B$10:AZ61),COLUMNS($B$10:AZ61))</f>
        <v>138</v>
      </c>
      <c r="BA61" s="77">
        <f>INDEX(INDEX(($B$66:$BD$117,$B$121:$BD$172,$B$177:$BD$228),,,$C$6),ROWS($B$10:BA61),COLUMNS($B$10:BA61))</f>
        <v>1323</v>
      </c>
      <c r="BB61" s="77">
        <f>INDEX(INDEX(($B$66:$BD$117,$B$121:$BD$172,$B$177:$BD$228),,,$C$6),ROWS($B$10:BB61),COLUMNS($B$10:BB61))</f>
        <v>0</v>
      </c>
      <c r="BC61" s="77">
        <f>INDEX(INDEX(($B$66:$BD$117,$B$121:$BD$172,$B$177:$BD$228),,,$C$6),ROWS($B$10:BC61),COLUMNS($B$10:BC61))</f>
        <v>282</v>
      </c>
      <c r="BD61" s="69" t="str">
        <f>INDEX(INDEX(($B$66:$BD$117,$B$121:$BD$172,$B$177:$BD$228),,,$C$6),ROWS($B$10:BD61),COLUMNS($B$10:BD61))</f>
        <v>N/A</v>
      </c>
      <c r="BE61" s="74">
        <f t="shared" si="0"/>
        <v>31149</v>
      </c>
    </row>
    <row r="62" spans="1:57" x14ac:dyDescent="0.25">
      <c r="A62" s="78" t="s">
        <v>115</v>
      </c>
      <c r="B62" s="79">
        <f>SUM(B11:B61)</f>
        <v>310212755</v>
      </c>
      <c r="C62" s="79">
        <f t="shared" ref="C62:E62" si="1">SUM(C11:C61)</f>
        <v>263612596</v>
      </c>
      <c r="D62" s="79">
        <f t="shared" si="1"/>
        <v>37696597</v>
      </c>
      <c r="E62" s="79">
        <f t="shared" si="1"/>
        <v>7070345</v>
      </c>
      <c r="F62" s="79">
        <f t="shared" ref="F62" si="2">SUM(F11:F61)</f>
        <v>109210</v>
      </c>
      <c r="G62" s="79">
        <f t="shared" ref="G62" si="3">SUM(G11:G61)</f>
        <v>84068</v>
      </c>
      <c r="H62" s="79">
        <f t="shared" ref="H62" si="4">SUM(H11:H61)</f>
        <v>206842</v>
      </c>
      <c r="I62" s="79">
        <f t="shared" ref="I62" si="5">SUM(I11:I61)</f>
        <v>64967</v>
      </c>
      <c r="J62" s="79">
        <f t="shared" ref="J62" si="6">SUM(J11:J61)</f>
        <v>566986</v>
      </c>
      <c r="K62" s="79">
        <f t="shared" ref="K62" si="7">SUM(K11:K61)</f>
        <v>161530</v>
      </c>
      <c r="L62" s="79">
        <f t="shared" ref="L62" si="8">SUM(L11:L61)</f>
        <v>87023</v>
      </c>
      <c r="M62" s="79">
        <f t="shared" ref="M62" si="9">SUM(M11:M61)</f>
        <v>25149</v>
      </c>
      <c r="N62" s="79">
        <f t="shared" ref="N62" si="10">SUM(N11:N61)</f>
        <v>59513</v>
      </c>
      <c r="O62" s="79">
        <f t="shared" ref="O62" si="11">SUM(O11:O61)</f>
        <v>428325</v>
      </c>
      <c r="P62" s="79">
        <f t="shared" ref="P62" si="12">SUM(P11:P61)</f>
        <v>252262</v>
      </c>
      <c r="Q62" s="79">
        <f t="shared" ref="Q62" si="13">SUM(Q11:Q61)</f>
        <v>61509</v>
      </c>
      <c r="R62" s="79">
        <f t="shared" ref="R62" si="14">SUM(R11:R61)</f>
        <v>55191</v>
      </c>
      <c r="S62" s="79">
        <f t="shared" ref="S62" si="15">SUM(S11:S61)</f>
        <v>277953</v>
      </c>
      <c r="T62" s="79">
        <f t="shared" ref="T62" si="16">SUM(T11:T61)</f>
        <v>144597</v>
      </c>
      <c r="U62" s="79">
        <f t="shared" ref="U62" si="17">SUM(U11:U61)</f>
        <v>73325</v>
      </c>
      <c r="V62" s="79">
        <f t="shared" ref="V62" si="18">SUM(V11:V61)</f>
        <v>93134</v>
      </c>
      <c r="W62" s="79">
        <f t="shared" ref="W62" si="19">SUM(W11:W61)</f>
        <v>103004</v>
      </c>
      <c r="X62" s="79">
        <f t="shared" ref="X62" si="20">SUM(X11:X61)</f>
        <v>95956</v>
      </c>
      <c r="Y62" s="79">
        <f t="shared" ref="Y62" si="21">SUM(Y11:Y61)</f>
        <v>38574</v>
      </c>
      <c r="Z62" s="79">
        <f t="shared" ref="Z62" si="22">SUM(Z11:Z61)</f>
        <v>157664</v>
      </c>
      <c r="AA62" s="79">
        <f t="shared" ref="AA62" si="23">SUM(AA11:AA61)</f>
        <v>158156</v>
      </c>
      <c r="AB62" s="79">
        <f t="shared" ref="AB62" si="24">SUM(AB11:AB61)</f>
        <v>175733</v>
      </c>
      <c r="AC62" s="79">
        <f t="shared" ref="AC62" si="25">SUM(AC11:AC61)</f>
        <v>115946</v>
      </c>
      <c r="AD62" s="79">
        <f t="shared" ref="AD62" si="26">SUM(AD11:AD61)</f>
        <v>66947</v>
      </c>
      <c r="AE62" s="79">
        <f t="shared" ref="AE62" si="27">SUM(AE11:AE61)</f>
        <v>142754</v>
      </c>
      <c r="AF62" s="79">
        <f t="shared" ref="AF62" si="28">SUM(AF11:AF61)</f>
        <v>33832</v>
      </c>
      <c r="AG62" s="79">
        <f t="shared" ref="AG62" si="29">SUM(AG11:AG61)</f>
        <v>48816</v>
      </c>
      <c r="AH62" s="79">
        <f t="shared" ref="AH62" si="30">SUM(AH11:AH61)</f>
        <v>98882</v>
      </c>
      <c r="AI62" s="79">
        <f t="shared" ref="AI62" si="31">SUM(AI11:AI61)</f>
        <v>38696</v>
      </c>
      <c r="AJ62" s="79">
        <f t="shared" ref="AJ62" si="32">SUM(AJ11:AJ61)</f>
        <v>219202</v>
      </c>
      <c r="AK62" s="79">
        <f t="shared" ref="AK62" si="33">SUM(AK11:AK61)</f>
        <v>63921</v>
      </c>
      <c r="AL62" s="79">
        <f t="shared" ref="AL62" si="34">SUM(AL11:AL61)</f>
        <v>405864</v>
      </c>
      <c r="AM62" s="79">
        <f t="shared" ref="AM62" si="35">SUM(AM11:AM61)</f>
        <v>238663</v>
      </c>
      <c r="AN62" s="79">
        <f t="shared" ref="AN62" si="36">SUM(AN11:AN61)</f>
        <v>23959</v>
      </c>
      <c r="AO62" s="79">
        <f t="shared" ref="AO62" si="37">SUM(AO11:AO61)</f>
        <v>199202</v>
      </c>
      <c r="AP62" s="79">
        <f t="shared" ref="AP62" si="38">SUM(AP11:AP61)</f>
        <v>102572</v>
      </c>
      <c r="AQ62" s="79">
        <f t="shared" ref="AQ62" si="39">SUM(AQ11:AQ61)</f>
        <v>108182</v>
      </c>
      <c r="AR62" s="79">
        <f t="shared" ref="AR62" si="40">SUM(AR11:AR61)</f>
        <v>237156</v>
      </c>
      <c r="AS62" s="79">
        <f t="shared" ref="AS62" si="41">SUM(AS11:AS61)</f>
        <v>30498</v>
      </c>
      <c r="AT62" s="79">
        <f t="shared" ref="AT62" si="42">SUM(AT11:AT61)</f>
        <v>127418</v>
      </c>
      <c r="AU62" s="79">
        <f t="shared" ref="AU62" si="43">SUM(AU11:AU61)</f>
        <v>22534</v>
      </c>
      <c r="AV62" s="79">
        <f t="shared" ref="AV62" si="44">SUM(AV11:AV61)</f>
        <v>163843</v>
      </c>
      <c r="AW62" s="79">
        <f t="shared" ref="AW62" si="45">SUM(AW11:AW61)</f>
        <v>402187</v>
      </c>
      <c r="AX62" s="79">
        <f t="shared" ref="AX62" si="46">SUM(AX11:AX61)</f>
        <v>82165</v>
      </c>
      <c r="AY62" s="79">
        <f t="shared" ref="AY62" si="47">SUM(AY11:AY61)</f>
        <v>20056</v>
      </c>
      <c r="AZ62" s="79">
        <f t="shared" ref="AZ62" si="48">SUM(AZ11:AZ61)</f>
        <v>238540</v>
      </c>
      <c r="BA62" s="79">
        <f t="shared" ref="BA62" si="49">SUM(BA11:BA61)</f>
        <v>180462</v>
      </c>
      <c r="BB62" s="79">
        <f t="shared" ref="BB62" si="50">SUM(BB11:BB61)</f>
        <v>47425</v>
      </c>
      <c r="BC62" s="79">
        <f t="shared" ref="BC62" si="51">SUM(BC11:BC61)</f>
        <v>97724</v>
      </c>
      <c r="BD62" s="79">
        <f t="shared" ref="BD62" si="52">SUM(BD11:BD61)</f>
        <v>32228</v>
      </c>
      <c r="BE62" s="80">
        <f t="shared" si="0"/>
        <v>7070345</v>
      </c>
    </row>
    <row r="64" spans="1:57" s="53" customFormat="1" x14ac:dyDescent="0.25">
      <c r="A64" s="58">
        <v>2010</v>
      </c>
      <c r="B64" s="59"/>
      <c r="C64" s="59"/>
      <c r="D64" s="59"/>
      <c r="E64" s="60"/>
      <c r="F64" s="62" t="s">
        <v>63</v>
      </c>
      <c r="G64" s="61"/>
      <c r="H64" s="61"/>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row>
    <row r="65" spans="1:56" s="53" customFormat="1" ht="51" x14ac:dyDescent="0.25">
      <c r="A65" s="64" t="s">
        <v>4</v>
      </c>
      <c r="B65" s="59" t="str">
        <f>$B$9</f>
        <v>Population 1 year and over</v>
      </c>
      <c r="C65" s="59" t="str">
        <f>$C$9</f>
        <v>Same residence 1 year ago</v>
      </c>
      <c r="D65" s="59" t="str">
        <f>$D$9</f>
        <v>Different residence, same state 1 year ago</v>
      </c>
      <c r="E65" s="71" t="str">
        <f>$E$9</f>
        <v>TOTAL arrived</v>
      </c>
      <c r="F65" s="65" t="s">
        <v>8</v>
      </c>
      <c r="G65" s="65" t="s">
        <v>9</v>
      </c>
      <c r="H65" s="65" t="s">
        <v>10</v>
      </c>
      <c r="I65" s="65" t="s">
        <v>11</v>
      </c>
      <c r="J65" s="65" t="s">
        <v>12</v>
      </c>
      <c r="K65" s="65" t="s">
        <v>13</v>
      </c>
      <c r="L65" s="65" t="s">
        <v>14</v>
      </c>
      <c r="M65" s="65" t="s">
        <v>15</v>
      </c>
      <c r="N65" s="65" t="s">
        <v>16</v>
      </c>
      <c r="O65" s="65" t="s">
        <v>17</v>
      </c>
      <c r="P65" s="65" t="s">
        <v>18</v>
      </c>
      <c r="Q65" s="65" t="s">
        <v>19</v>
      </c>
      <c r="R65" s="65" t="s">
        <v>20</v>
      </c>
      <c r="S65" s="65" t="s">
        <v>21</v>
      </c>
      <c r="T65" s="65" t="s">
        <v>22</v>
      </c>
      <c r="U65" s="65" t="s">
        <v>23</v>
      </c>
      <c r="V65" s="65" t="s">
        <v>24</v>
      </c>
      <c r="W65" s="65" t="s">
        <v>25</v>
      </c>
      <c r="X65" s="65" t="s">
        <v>26</v>
      </c>
      <c r="Y65" s="65" t="s">
        <v>27</v>
      </c>
      <c r="Z65" s="65" t="s">
        <v>28</v>
      </c>
      <c r="AA65" s="65" t="s">
        <v>29</v>
      </c>
      <c r="AB65" s="65" t="s">
        <v>30</v>
      </c>
      <c r="AC65" s="65" t="s">
        <v>31</v>
      </c>
      <c r="AD65" s="65" t="s">
        <v>32</v>
      </c>
      <c r="AE65" s="65" t="s">
        <v>33</v>
      </c>
      <c r="AF65" s="65" t="s">
        <v>34</v>
      </c>
      <c r="AG65" s="65" t="s">
        <v>35</v>
      </c>
      <c r="AH65" s="65" t="s">
        <v>36</v>
      </c>
      <c r="AI65" s="65" t="s">
        <v>37</v>
      </c>
      <c r="AJ65" s="65" t="s">
        <v>38</v>
      </c>
      <c r="AK65" s="65" t="s">
        <v>39</v>
      </c>
      <c r="AL65" s="65" t="s">
        <v>40</v>
      </c>
      <c r="AM65" s="65" t="s">
        <v>41</v>
      </c>
      <c r="AN65" s="65" t="s">
        <v>42</v>
      </c>
      <c r="AO65" s="65" t="s">
        <v>43</v>
      </c>
      <c r="AP65" s="65" t="s">
        <v>44</v>
      </c>
      <c r="AQ65" s="65" t="s">
        <v>45</v>
      </c>
      <c r="AR65" s="65" t="s">
        <v>46</v>
      </c>
      <c r="AS65" s="65" t="s">
        <v>47</v>
      </c>
      <c r="AT65" s="65" t="s">
        <v>48</v>
      </c>
      <c r="AU65" s="65" t="s">
        <v>49</v>
      </c>
      <c r="AV65" s="65" t="s">
        <v>50</v>
      </c>
      <c r="AW65" s="65" t="s">
        <v>51</v>
      </c>
      <c r="AX65" s="65" t="s">
        <v>52</v>
      </c>
      <c r="AY65" s="65" t="s">
        <v>53</v>
      </c>
      <c r="AZ65" s="65" t="s">
        <v>54</v>
      </c>
      <c r="BA65" s="65" t="s">
        <v>55</v>
      </c>
      <c r="BB65" s="65" t="s">
        <v>56</v>
      </c>
      <c r="BC65" s="65" t="s">
        <v>57</v>
      </c>
      <c r="BD65" s="65" t="s">
        <v>58</v>
      </c>
    </row>
    <row r="66" spans="1:56" x14ac:dyDescent="0.25">
      <c r="A66" s="6" t="s">
        <v>62</v>
      </c>
      <c r="B66" s="31">
        <v>305628607</v>
      </c>
      <c r="C66" s="31">
        <v>258552348</v>
      </c>
      <c r="D66" s="31">
        <v>38582885</v>
      </c>
      <c r="E66" s="32">
        <v>6743229</v>
      </c>
      <c r="F66" s="33">
        <v>99221</v>
      </c>
      <c r="G66" s="33">
        <v>94692</v>
      </c>
      <c r="H66" s="33">
        <v>176768</v>
      </c>
      <c r="I66" s="33">
        <v>64264</v>
      </c>
      <c r="J66" s="33">
        <v>573988</v>
      </c>
      <c r="K66" s="33">
        <v>140620</v>
      </c>
      <c r="L66" s="33">
        <v>89360</v>
      </c>
      <c r="M66" s="33">
        <v>30055</v>
      </c>
      <c r="N66" s="33">
        <v>56052</v>
      </c>
      <c r="O66" s="33">
        <v>427853</v>
      </c>
      <c r="P66" s="33">
        <v>244992</v>
      </c>
      <c r="Q66" s="33">
        <v>49218</v>
      </c>
      <c r="R66" s="33">
        <v>53122</v>
      </c>
      <c r="S66" s="33">
        <v>277579</v>
      </c>
      <c r="T66" s="33">
        <v>130170</v>
      </c>
      <c r="U66" s="33">
        <v>66922</v>
      </c>
      <c r="V66" s="33">
        <v>90681</v>
      </c>
      <c r="W66" s="33">
        <v>92999</v>
      </c>
      <c r="X66" s="33">
        <v>88131</v>
      </c>
      <c r="Y66" s="33">
        <v>32209</v>
      </c>
      <c r="Z66" s="33">
        <v>159866</v>
      </c>
      <c r="AA66" s="33">
        <v>144152</v>
      </c>
      <c r="AB66" s="33">
        <v>178207</v>
      </c>
      <c r="AC66" s="33">
        <v>104765</v>
      </c>
      <c r="AD66" s="33">
        <v>68363</v>
      </c>
      <c r="AE66" s="33">
        <v>148055</v>
      </c>
      <c r="AF66" s="33">
        <v>35870</v>
      </c>
      <c r="AG66" s="33">
        <v>43531</v>
      </c>
      <c r="AH66" s="33">
        <v>109409</v>
      </c>
      <c r="AI66" s="33">
        <v>38399</v>
      </c>
      <c r="AJ66" s="33">
        <v>193972</v>
      </c>
      <c r="AK66" s="33">
        <v>50438</v>
      </c>
      <c r="AL66" s="33">
        <v>363139</v>
      </c>
      <c r="AM66" s="33">
        <v>207025</v>
      </c>
      <c r="AN66" s="33">
        <v>24450</v>
      </c>
      <c r="AO66" s="33">
        <v>188013</v>
      </c>
      <c r="AP66" s="33">
        <v>90616</v>
      </c>
      <c r="AQ66" s="33">
        <v>100185</v>
      </c>
      <c r="AR66" s="33">
        <v>209810</v>
      </c>
      <c r="AS66" s="33">
        <v>24948</v>
      </c>
      <c r="AT66" s="33">
        <v>117569</v>
      </c>
      <c r="AU66" s="33">
        <v>27915</v>
      </c>
      <c r="AV66" s="33">
        <v>143135</v>
      </c>
      <c r="AW66" s="33">
        <v>411641</v>
      </c>
      <c r="AX66" s="33">
        <v>75541</v>
      </c>
      <c r="AY66" s="33">
        <v>18380</v>
      </c>
      <c r="AZ66" s="33">
        <v>232002</v>
      </c>
      <c r="BA66" s="33">
        <v>166162</v>
      </c>
      <c r="BB66" s="33">
        <v>49349</v>
      </c>
      <c r="BC66" s="33">
        <v>111240</v>
      </c>
      <c r="BD66" s="33">
        <v>28186</v>
      </c>
    </row>
    <row r="67" spans="1:56" x14ac:dyDescent="0.25">
      <c r="A67" s="7" t="s">
        <v>8</v>
      </c>
      <c r="B67" s="34">
        <v>4729509</v>
      </c>
      <c r="C67" s="34">
        <v>3987155</v>
      </c>
      <c r="D67" s="34">
        <v>620465</v>
      </c>
      <c r="E67" s="32">
        <v>108723</v>
      </c>
      <c r="F67" s="33" t="s">
        <v>60</v>
      </c>
      <c r="G67" s="33">
        <v>3013</v>
      </c>
      <c r="H67" s="33">
        <v>676</v>
      </c>
      <c r="I67" s="33">
        <v>1481</v>
      </c>
      <c r="J67" s="33">
        <v>3827</v>
      </c>
      <c r="K67" s="33">
        <v>1278</v>
      </c>
      <c r="L67" s="33">
        <v>454</v>
      </c>
      <c r="M67" s="33">
        <v>811</v>
      </c>
      <c r="N67" s="33">
        <v>211</v>
      </c>
      <c r="O67" s="33">
        <v>15062</v>
      </c>
      <c r="P67" s="33">
        <v>21644</v>
      </c>
      <c r="Q67" s="33">
        <v>267</v>
      </c>
      <c r="R67" s="33">
        <v>304</v>
      </c>
      <c r="S67" s="33">
        <v>2503</v>
      </c>
      <c r="T67" s="33">
        <v>3945</v>
      </c>
      <c r="U67" s="33">
        <v>669</v>
      </c>
      <c r="V67" s="33">
        <v>649</v>
      </c>
      <c r="W67" s="33">
        <v>1967</v>
      </c>
      <c r="X67" s="33">
        <v>1901</v>
      </c>
      <c r="Y67" s="33">
        <v>97</v>
      </c>
      <c r="Z67" s="33">
        <v>716</v>
      </c>
      <c r="AA67" s="33">
        <v>435</v>
      </c>
      <c r="AB67" s="33">
        <v>2334</v>
      </c>
      <c r="AC67" s="33">
        <v>386</v>
      </c>
      <c r="AD67" s="33">
        <v>7233</v>
      </c>
      <c r="AE67" s="33">
        <v>1373</v>
      </c>
      <c r="AF67" s="33">
        <v>229</v>
      </c>
      <c r="AG67" s="33">
        <v>169</v>
      </c>
      <c r="AH67" s="33">
        <v>265</v>
      </c>
      <c r="AI67" s="33">
        <v>0</v>
      </c>
      <c r="AJ67" s="33">
        <v>356</v>
      </c>
      <c r="AK67" s="33">
        <v>650</v>
      </c>
      <c r="AL67" s="33">
        <v>3686</v>
      </c>
      <c r="AM67" s="33">
        <v>2371</v>
      </c>
      <c r="AN67" s="33">
        <v>169</v>
      </c>
      <c r="AO67" s="33">
        <v>2222</v>
      </c>
      <c r="AP67" s="33">
        <v>880</v>
      </c>
      <c r="AQ67" s="33">
        <v>485</v>
      </c>
      <c r="AR67" s="33">
        <v>1477</v>
      </c>
      <c r="AS67" s="33">
        <v>0</v>
      </c>
      <c r="AT67" s="33">
        <v>2368</v>
      </c>
      <c r="AU67" s="33">
        <v>31</v>
      </c>
      <c r="AV67" s="33">
        <v>7409</v>
      </c>
      <c r="AW67" s="33">
        <v>6500</v>
      </c>
      <c r="AX67" s="33">
        <v>1336</v>
      </c>
      <c r="AY67" s="33">
        <v>0</v>
      </c>
      <c r="AZ67" s="33">
        <v>2490</v>
      </c>
      <c r="BA67" s="33">
        <v>1171</v>
      </c>
      <c r="BB67" s="33">
        <v>41</v>
      </c>
      <c r="BC67" s="33">
        <v>1155</v>
      </c>
      <c r="BD67" s="33">
        <v>27</v>
      </c>
    </row>
    <row r="68" spans="1:56" x14ac:dyDescent="0.25">
      <c r="A68" s="7" t="s">
        <v>9</v>
      </c>
      <c r="B68" s="34">
        <v>702974</v>
      </c>
      <c r="C68" s="34">
        <v>565031</v>
      </c>
      <c r="D68" s="34">
        <v>95878</v>
      </c>
      <c r="E68" s="32">
        <v>36326</v>
      </c>
      <c r="F68" s="33">
        <v>477</v>
      </c>
      <c r="G68" s="33" t="s">
        <v>60</v>
      </c>
      <c r="H68" s="33">
        <v>1354</v>
      </c>
      <c r="I68" s="33">
        <v>47</v>
      </c>
      <c r="J68" s="33">
        <v>3906</v>
      </c>
      <c r="K68" s="33">
        <v>1930</v>
      </c>
      <c r="L68" s="33">
        <v>0</v>
      </c>
      <c r="M68" s="33">
        <v>0</v>
      </c>
      <c r="N68" s="33">
        <v>14</v>
      </c>
      <c r="O68" s="33">
        <v>2315</v>
      </c>
      <c r="P68" s="33">
        <v>1251</v>
      </c>
      <c r="Q68" s="33">
        <v>1705</v>
      </c>
      <c r="R68" s="33">
        <v>895</v>
      </c>
      <c r="S68" s="33">
        <v>388</v>
      </c>
      <c r="T68" s="33">
        <v>9</v>
      </c>
      <c r="U68" s="33">
        <v>262</v>
      </c>
      <c r="V68" s="33">
        <v>106</v>
      </c>
      <c r="W68" s="33">
        <v>1440</v>
      </c>
      <c r="X68" s="33">
        <v>100</v>
      </c>
      <c r="Y68" s="33">
        <v>574</v>
      </c>
      <c r="Z68" s="33">
        <v>704</v>
      </c>
      <c r="AA68" s="33">
        <v>107</v>
      </c>
      <c r="AB68" s="33">
        <v>923</v>
      </c>
      <c r="AC68" s="33">
        <v>530</v>
      </c>
      <c r="AD68" s="33">
        <v>263</v>
      </c>
      <c r="AE68" s="33">
        <v>0</v>
      </c>
      <c r="AF68" s="33">
        <v>616</v>
      </c>
      <c r="AG68" s="33">
        <v>215</v>
      </c>
      <c r="AH68" s="33">
        <v>240</v>
      </c>
      <c r="AI68" s="33">
        <v>316</v>
      </c>
      <c r="AJ68" s="33">
        <v>413</v>
      </c>
      <c r="AK68" s="33">
        <v>421</v>
      </c>
      <c r="AL68" s="33">
        <v>255</v>
      </c>
      <c r="AM68" s="33">
        <v>698</v>
      </c>
      <c r="AN68" s="33">
        <v>69</v>
      </c>
      <c r="AO68" s="33">
        <v>156</v>
      </c>
      <c r="AP68" s="33">
        <v>1455</v>
      </c>
      <c r="AQ68" s="33">
        <v>1793</v>
      </c>
      <c r="AR68" s="33">
        <v>126</v>
      </c>
      <c r="AS68" s="33">
        <v>0</v>
      </c>
      <c r="AT68" s="33">
        <v>121</v>
      </c>
      <c r="AU68" s="33">
        <v>531</v>
      </c>
      <c r="AV68" s="33">
        <v>477</v>
      </c>
      <c r="AW68" s="33">
        <v>4123</v>
      </c>
      <c r="AX68" s="33">
        <v>1274</v>
      </c>
      <c r="AY68" s="33">
        <v>353</v>
      </c>
      <c r="AZ68" s="33">
        <v>714</v>
      </c>
      <c r="BA68" s="33">
        <v>2421</v>
      </c>
      <c r="BB68" s="33">
        <v>0</v>
      </c>
      <c r="BC68" s="33">
        <v>158</v>
      </c>
      <c r="BD68" s="33">
        <v>81</v>
      </c>
    </row>
    <row r="69" spans="1:56" x14ac:dyDescent="0.25">
      <c r="A69" s="7" t="s">
        <v>10</v>
      </c>
      <c r="B69" s="34">
        <v>6332786</v>
      </c>
      <c r="C69" s="34">
        <v>5069002</v>
      </c>
      <c r="D69" s="34">
        <v>1001991</v>
      </c>
      <c r="E69" s="32">
        <v>222725</v>
      </c>
      <c r="F69" s="33">
        <v>416</v>
      </c>
      <c r="G69" s="33">
        <v>3109</v>
      </c>
      <c r="H69" s="33" t="s">
        <v>60</v>
      </c>
      <c r="I69" s="33">
        <v>689</v>
      </c>
      <c r="J69" s="33">
        <v>47164</v>
      </c>
      <c r="K69" s="33">
        <v>7687</v>
      </c>
      <c r="L69" s="33">
        <v>479</v>
      </c>
      <c r="M69" s="33">
        <v>738</v>
      </c>
      <c r="N69" s="33">
        <v>0</v>
      </c>
      <c r="O69" s="33">
        <v>7712</v>
      </c>
      <c r="P69" s="33">
        <v>4261</v>
      </c>
      <c r="Q69" s="33">
        <v>1966</v>
      </c>
      <c r="R69" s="33">
        <v>2147</v>
      </c>
      <c r="S69" s="33">
        <v>12250</v>
      </c>
      <c r="T69" s="33">
        <v>2690</v>
      </c>
      <c r="U69" s="33">
        <v>3008</v>
      </c>
      <c r="V69" s="33">
        <v>1935</v>
      </c>
      <c r="W69" s="33">
        <v>1705</v>
      </c>
      <c r="X69" s="33">
        <v>2014</v>
      </c>
      <c r="Y69" s="33">
        <v>241</v>
      </c>
      <c r="Z69" s="33">
        <v>1284</v>
      </c>
      <c r="AA69" s="33">
        <v>1449</v>
      </c>
      <c r="AB69" s="33">
        <v>6354</v>
      </c>
      <c r="AC69" s="33">
        <v>5421</v>
      </c>
      <c r="AD69" s="33">
        <v>272</v>
      </c>
      <c r="AE69" s="33">
        <v>4567</v>
      </c>
      <c r="AF69" s="33">
        <v>1343</v>
      </c>
      <c r="AG69" s="33">
        <v>1750</v>
      </c>
      <c r="AH69" s="33">
        <v>10342</v>
      </c>
      <c r="AI69" s="33">
        <v>64</v>
      </c>
      <c r="AJ69" s="33">
        <v>1782</v>
      </c>
      <c r="AK69" s="33">
        <v>4419</v>
      </c>
      <c r="AL69" s="33">
        <v>6618</v>
      </c>
      <c r="AM69" s="33">
        <v>4463</v>
      </c>
      <c r="AN69" s="33">
        <v>826</v>
      </c>
      <c r="AO69" s="33">
        <v>5225</v>
      </c>
      <c r="AP69" s="33">
        <v>2910</v>
      </c>
      <c r="AQ69" s="33">
        <v>5430</v>
      </c>
      <c r="AR69" s="33">
        <v>5535</v>
      </c>
      <c r="AS69" s="33">
        <v>403</v>
      </c>
      <c r="AT69" s="33">
        <v>2310</v>
      </c>
      <c r="AU69" s="33">
        <v>1351</v>
      </c>
      <c r="AV69" s="33">
        <v>3061</v>
      </c>
      <c r="AW69" s="33">
        <v>14705</v>
      </c>
      <c r="AX69" s="33">
        <v>7164</v>
      </c>
      <c r="AY69" s="33">
        <v>664</v>
      </c>
      <c r="AZ69" s="33">
        <v>3413</v>
      </c>
      <c r="BA69" s="33">
        <v>12645</v>
      </c>
      <c r="BB69" s="33">
        <v>595</v>
      </c>
      <c r="BC69" s="33">
        <v>5556</v>
      </c>
      <c r="BD69" s="33">
        <v>593</v>
      </c>
    </row>
    <row r="70" spans="1:56" x14ac:dyDescent="0.25">
      <c r="A70" s="7" t="s">
        <v>11</v>
      </c>
      <c r="B70" s="34">
        <v>2888304</v>
      </c>
      <c r="C70" s="34">
        <v>2387806</v>
      </c>
      <c r="D70" s="34">
        <v>412997</v>
      </c>
      <c r="E70" s="32">
        <v>79127</v>
      </c>
      <c r="F70" s="33">
        <v>1405</v>
      </c>
      <c r="G70" s="33">
        <v>934</v>
      </c>
      <c r="H70" s="33">
        <v>777</v>
      </c>
      <c r="I70" s="33" t="s">
        <v>60</v>
      </c>
      <c r="J70" s="33">
        <v>4457</v>
      </c>
      <c r="K70" s="33">
        <v>2535</v>
      </c>
      <c r="L70" s="33">
        <v>451</v>
      </c>
      <c r="M70" s="33">
        <v>0</v>
      </c>
      <c r="N70" s="33">
        <v>154</v>
      </c>
      <c r="O70" s="33">
        <v>3578</v>
      </c>
      <c r="P70" s="33">
        <v>3921</v>
      </c>
      <c r="Q70" s="33">
        <v>129</v>
      </c>
      <c r="R70" s="33">
        <v>618</v>
      </c>
      <c r="S70" s="33">
        <v>3221</v>
      </c>
      <c r="T70" s="33">
        <v>722</v>
      </c>
      <c r="U70" s="33">
        <v>85</v>
      </c>
      <c r="V70" s="33">
        <v>3611</v>
      </c>
      <c r="W70" s="33">
        <v>2540</v>
      </c>
      <c r="X70" s="33">
        <v>4012</v>
      </c>
      <c r="Y70" s="33">
        <v>0</v>
      </c>
      <c r="Z70" s="33">
        <v>306</v>
      </c>
      <c r="AA70" s="33">
        <v>190</v>
      </c>
      <c r="AB70" s="33">
        <v>1506</v>
      </c>
      <c r="AC70" s="33">
        <v>222</v>
      </c>
      <c r="AD70" s="33">
        <v>2764</v>
      </c>
      <c r="AE70" s="33">
        <v>7320</v>
      </c>
      <c r="AF70" s="33">
        <v>85</v>
      </c>
      <c r="AG70" s="33">
        <v>394</v>
      </c>
      <c r="AH70" s="33">
        <v>67</v>
      </c>
      <c r="AI70" s="33">
        <v>0</v>
      </c>
      <c r="AJ70" s="33">
        <v>77</v>
      </c>
      <c r="AK70" s="33">
        <v>0</v>
      </c>
      <c r="AL70" s="33">
        <v>289</v>
      </c>
      <c r="AM70" s="33">
        <v>1561</v>
      </c>
      <c r="AN70" s="33">
        <v>0</v>
      </c>
      <c r="AO70" s="33">
        <v>1137</v>
      </c>
      <c r="AP70" s="33">
        <v>8607</v>
      </c>
      <c r="AQ70" s="33">
        <v>239</v>
      </c>
      <c r="AR70" s="33">
        <v>731</v>
      </c>
      <c r="AS70" s="33">
        <v>0</v>
      </c>
      <c r="AT70" s="33">
        <v>1496</v>
      </c>
      <c r="AU70" s="33">
        <v>243</v>
      </c>
      <c r="AV70" s="33">
        <v>2653</v>
      </c>
      <c r="AW70" s="33">
        <v>13707</v>
      </c>
      <c r="AX70" s="33">
        <v>361</v>
      </c>
      <c r="AY70" s="33">
        <v>0</v>
      </c>
      <c r="AZ70" s="33">
        <v>494</v>
      </c>
      <c r="BA70" s="33">
        <v>264</v>
      </c>
      <c r="BB70" s="33">
        <v>0</v>
      </c>
      <c r="BC70" s="33">
        <v>821</v>
      </c>
      <c r="BD70" s="33">
        <v>443</v>
      </c>
    </row>
    <row r="71" spans="1:56" x14ac:dyDescent="0.25">
      <c r="A71" s="7" t="s">
        <v>12</v>
      </c>
      <c r="B71" s="34">
        <v>36907897</v>
      </c>
      <c r="C71" s="34">
        <v>30790221</v>
      </c>
      <c r="D71" s="34">
        <v>5413287</v>
      </c>
      <c r="E71" s="32">
        <v>444749</v>
      </c>
      <c r="F71" s="33">
        <v>3364</v>
      </c>
      <c r="G71" s="33">
        <v>9579</v>
      </c>
      <c r="H71" s="33">
        <v>33854</v>
      </c>
      <c r="I71" s="33">
        <v>4172</v>
      </c>
      <c r="J71" s="33" t="s">
        <v>60</v>
      </c>
      <c r="K71" s="33">
        <v>15662</v>
      </c>
      <c r="L71" s="33">
        <v>4631</v>
      </c>
      <c r="M71" s="33">
        <v>643</v>
      </c>
      <c r="N71" s="33">
        <v>3683</v>
      </c>
      <c r="O71" s="33">
        <v>20362</v>
      </c>
      <c r="P71" s="33">
        <v>8820</v>
      </c>
      <c r="Q71" s="33">
        <v>9528</v>
      </c>
      <c r="R71" s="33">
        <v>5719</v>
      </c>
      <c r="S71" s="33">
        <v>16482</v>
      </c>
      <c r="T71" s="33">
        <v>6550</v>
      </c>
      <c r="U71" s="33">
        <v>3163</v>
      </c>
      <c r="V71" s="33">
        <v>3857</v>
      </c>
      <c r="W71" s="33">
        <v>3394</v>
      </c>
      <c r="X71" s="33">
        <v>2989</v>
      </c>
      <c r="Y71" s="33">
        <v>1796</v>
      </c>
      <c r="Z71" s="33">
        <v>10626</v>
      </c>
      <c r="AA71" s="33">
        <v>11969</v>
      </c>
      <c r="AB71" s="33">
        <v>10435</v>
      </c>
      <c r="AC71" s="33">
        <v>5095</v>
      </c>
      <c r="AD71" s="33">
        <v>2757</v>
      </c>
      <c r="AE71" s="33">
        <v>6921</v>
      </c>
      <c r="AF71" s="33">
        <v>3009</v>
      </c>
      <c r="AG71" s="33">
        <v>3062</v>
      </c>
      <c r="AH71" s="33">
        <v>27724</v>
      </c>
      <c r="AI71" s="33">
        <v>1614</v>
      </c>
      <c r="AJ71" s="33">
        <v>10108</v>
      </c>
      <c r="AK71" s="33">
        <v>4632</v>
      </c>
      <c r="AL71" s="33">
        <v>20981</v>
      </c>
      <c r="AM71" s="33">
        <v>9593</v>
      </c>
      <c r="AN71" s="33">
        <v>392</v>
      </c>
      <c r="AO71" s="33">
        <v>8170</v>
      </c>
      <c r="AP71" s="33">
        <v>5708</v>
      </c>
      <c r="AQ71" s="33">
        <v>20913</v>
      </c>
      <c r="AR71" s="33">
        <v>9948</v>
      </c>
      <c r="AS71" s="33">
        <v>526</v>
      </c>
      <c r="AT71" s="33">
        <v>5016</v>
      </c>
      <c r="AU71" s="33">
        <v>1604</v>
      </c>
      <c r="AV71" s="33">
        <v>4349</v>
      </c>
      <c r="AW71" s="33">
        <v>36582</v>
      </c>
      <c r="AX71" s="33">
        <v>10653</v>
      </c>
      <c r="AY71" s="33">
        <v>525</v>
      </c>
      <c r="AZ71" s="33">
        <v>14232</v>
      </c>
      <c r="BA71" s="33">
        <v>30544</v>
      </c>
      <c r="BB71" s="33">
        <v>1446</v>
      </c>
      <c r="BC71" s="33">
        <v>6031</v>
      </c>
      <c r="BD71" s="33">
        <v>1336</v>
      </c>
    </row>
    <row r="72" spans="1:56" x14ac:dyDescent="0.25">
      <c r="A72" s="7" t="s">
        <v>13</v>
      </c>
      <c r="B72" s="34">
        <v>4988190</v>
      </c>
      <c r="C72" s="34">
        <v>4042039</v>
      </c>
      <c r="D72" s="34">
        <v>725413</v>
      </c>
      <c r="E72" s="32">
        <v>186366</v>
      </c>
      <c r="F72" s="33">
        <v>954</v>
      </c>
      <c r="G72" s="33">
        <v>2225</v>
      </c>
      <c r="H72" s="33">
        <v>12287</v>
      </c>
      <c r="I72" s="33">
        <v>1034</v>
      </c>
      <c r="J72" s="33">
        <v>26089</v>
      </c>
      <c r="K72" s="33" t="s">
        <v>60</v>
      </c>
      <c r="L72" s="33">
        <v>459</v>
      </c>
      <c r="M72" s="33">
        <v>486</v>
      </c>
      <c r="N72" s="33">
        <v>479</v>
      </c>
      <c r="O72" s="33">
        <v>8849</v>
      </c>
      <c r="P72" s="33">
        <v>6445</v>
      </c>
      <c r="Q72" s="33">
        <v>2355</v>
      </c>
      <c r="R72" s="33">
        <v>839</v>
      </c>
      <c r="S72" s="33">
        <v>6950</v>
      </c>
      <c r="T72" s="33">
        <v>3296</v>
      </c>
      <c r="U72" s="33">
        <v>2140</v>
      </c>
      <c r="V72" s="33">
        <v>4308</v>
      </c>
      <c r="W72" s="33">
        <v>1961</v>
      </c>
      <c r="X72" s="33">
        <v>968</v>
      </c>
      <c r="Y72" s="33">
        <v>532</v>
      </c>
      <c r="Z72" s="33">
        <v>1532</v>
      </c>
      <c r="AA72" s="33">
        <v>2242</v>
      </c>
      <c r="AB72" s="33">
        <v>4587</v>
      </c>
      <c r="AC72" s="33">
        <v>2878</v>
      </c>
      <c r="AD72" s="33">
        <v>1277</v>
      </c>
      <c r="AE72" s="33">
        <v>1978</v>
      </c>
      <c r="AF72" s="33">
        <v>2042</v>
      </c>
      <c r="AG72" s="33">
        <v>4065</v>
      </c>
      <c r="AH72" s="33">
        <v>4131</v>
      </c>
      <c r="AI72" s="33">
        <v>791</v>
      </c>
      <c r="AJ72" s="33">
        <v>1259</v>
      </c>
      <c r="AK72" s="33">
        <v>3921</v>
      </c>
      <c r="AL72" s="33">
        <v>4594</v>
      </c>
      <c r="AM72" s="33">
        <v>2940</v>
      </c>
      <c r="AN72" s="33">
        <v>802</v>
      </c>
      <c r="AO72" s="33">
        <v>2838</v>
      </c>
      <c r="AP72" s="33">
        <v>3464</v>
      </c>
      <c r="AQ72" s="33">
        <v>4330</v>
      </c>
      <c r="AR72" s="33">
        <v>3928</v>
      </c>
      <c r="AS72" s="33">
        <v>192</v>
      </c>
      <c r="AT72" s="33">
        <v>1231</v>
      </c>
      <c r="AU72" s="33">
        <v>1847</v>
      </c>
      <c r="AV72" s="33">
        <v>1628</v>
      </c>
      <c r="AW72" s="33">
        <v>22253</v>
      </c>
      <c r="AX72" s="33">
        <v>4748</v>
      </c>
      <c r="AY72" s="33">
        <v>350</v>
      </c>
      <c r="AZ72" s="33">
        <v>2739</v>
      </c>
      <c r="BA72" s="33">
        <v>7583</v>
      </c>
      <c r="BB72" s="33">
        <v>623</v>
      </c>
      <c r="BC72" s="33">
        <v>2499</v>
      </c>
      <c r="BD72" s="33">
        <v>4418</v>
      </c>
    </row>
    <row r="73" spans="1:56" x14ac:dyDescent="0.25">
      <c r="A73" s="7" t="s">
        <v>14</v>
      </c>
      <c r="B73" s="34">
        <v>3541146</v>
      </c>
      <c r="C73" s="34">
        <v>3100742</v>
      </c>
      <c r="D73" s="34">
        <v>342904</v>
      </c>
      <c r="E73" s="32">
        <v>77333</v>
      </c>
      <c r="F73" s="33">
        <v>896</v>
      </c>
      <c r="G73" s="33">
        <v>0</v>
      </c>
      <c r="H73" s="33">
        <v>664</v>
      </c>
      <c r="I73" s="33">
        <v>334</v>
      </c>
      <c r="J73" s="33">
        <v>4479</v>
      </c>
      <c r="K73" s="33">
        <v>547</v>
      </c>
      <c r="L73" s="33" t="s">
        <v>60</v>
      </c>
      <c r="M73" s="33">
        <v>149</v>
      </c>
      <c r="N73" s="33">
        <v>331</v>
      </c>
      <c r="O73" s="33">
        <v>9207</v>
      </c>
      <c r="P73" s="33">
        <v>748</v>
      </c>
      <c r="Q73" s="33">
        <v>182</v>
      </c>
      <c r="R73" s="33">
        <v>147</v>
      </c>
      <c r="S73" s="33">
        <v>3391</v>
      </c>
      <c r="T73" s="33">
        <v>1074</v>
      </c>
      <c r="U73" s="33">
        <v>108</v>
      </c>
      <c r="V73" s="33">
        <v>0</v>
      </c>
      <c r="W73" s="33">
        <v>400</v>
      </c>
      <c r="X73" s="33">
        <v>0</v>
      </c>
      <c r="Y73" s="33">
        <v>528</v>
      </c>
      <c r="Z73" s="33">
        <v>1531</v>
      </c>
      <c r="AA73" s="33">
        <v>8510</v>
      </c>
      <c r="AB73" s="33">
        <v>770</v>
      </c>
      <c r="AC73" s="33">
        <v>934</v>
      </c>
      <c r="AD73" s="33">
        <v>67</v>
      </c>
      <c r="AE73" s="33">
        <v>42</v>
      </c>
      <c r="AF73" s="33">
        <v>0</v>
      </c>
      <c r="AG73" s="33">
        <v>0</v>
      </c>
      <c r="AH73" s="33">
        <v>507</v>
      </c>
      <c r="AI73" s="33">
        <v>1049</v>
      </c>
      <c r="AJ73" s="33">
        <v>3475</v>
      </c>
      <c r="AK73" s="33">
        <v>112</v>
      </c>
      <c r="AL73" s="33">
        <v>20727</v>
      </c>
      <c r="AM73" s="33">
        <v>1345</v>
      </c>
      <c r="AN73" s="33">
        <v>0</v>
      </c>
      <c r="AO73" s="33">
        <v>1296</v>
      </c>
      <c r="AP73" s="33">
        <v>145</v>
      </c>
      <c r="AQ73" s="33">
        <v>640</v>
      </c>
      <c r="AR73" s="33">
        <v>1955</v>
      </c>
      <c r="AS73" s="33">
        <v>1728</v>
      </c>
      <c r="AT73" s="33">
        <v>1140</v>
      </c>
      <c r="AU73" s="33">
        <v>0</v>
      </c>
      <c r="AV73" s="33">
        <v>430</v>
      </c>
      <c r="AW73" s="33">
        <v>1887</v>
      </c>
      <c r="AX73" s="33">
        <v>0</v>
      </c>
      <c r="AY73" s="33">
        <v>458</v>
      </c>
      <c r="AZ73" s="33">
        <v>1735</v>
      </c>
      <c r="BA73" s="33">
        <v>2084</v>
      </c>
      <c r="BB73" s="33">
        <v>442</v>
      </c>
      <c r="BC73" s="33">
        <v>1092</v>
      </c>
      <c r="BD73" s="33">
        <v>47</v>
      </c>
    </row>
    <row r="74" spans="1:56" x14ac:dyDescent="0.25">
      <c r="A74" s="7" t="s">
        <v>15</v>
      </c>
      <c r="B74" s="34">
        <v>889812</v>
      </c>
      <c r="C74" s="34">
        <v>764640</v>
      </c>
      <c r="D74" s="34">
        <v>90001</v>
      </c>
      <c r="E74" s="32">
        <v>30759</v>
      </c>
      <c r="F74" s="33">
        <v>128</v>
      </c>
      <c r="G74" s="33">
        <v>68</v>
      </c>
      <c r="H74" s="33">
        <v>60</v>
      </c>
      <c r="I74" s="33">
        <v>0</v>
      </c>
      <c r="J74" s="33">
        <v>353</v>
      </c>
      <c r="K74" s="33">
        <v>178</v>
      </c>
      <c r="L74" s="33">
        <v>714</v>
      </c>
      <c r="M74" s="33" t="s">
        <v>60</v>
      </c>
      <c r="N74" s="33">
        <v>432</v>
      </c>
      <c r="O74" s="33">
        <v>2362</v>
      </c>
      <c r="P74" s="33">
        <v>585</v>
      </c>
      <c r="Q74" s="33">
        <v>0</v>
      </c>
      <c r="R74" s="33">
        <v>0</v>
      </c>
      <c r="S74" s="33">
        <v>612</v>
      </c>
      <c r="T74" s="33">
        <v>0</v>
      </c>
      <c r="U74" s="33">
        <v>0</v>
      </c>
      <c r="V74" s="33">
        <v>28</v>
      </c>
      <c r="W74" s="33">
        <v>163</v>
      </c>
      <c r="X74" s="33">
        <v>0</v>
      </c>
      <c r="Y74" s="33">
        <v>294</v>
      </c>
      <c r="Z74" s="33">
        <v>4969</v>
      </c>
      <c r="AA74" s="33">
        <v>689</v>
      </c>
      <c r="AB74" s="33">
        <v>61</v>
      </c>
      <c r="AC74" s="33">
        <v>55</v>
      </c>
      <c r="AD74" s="33">
        <v>0</v>
      </c>
      <c r="AE74" s="33">
        <v>539</v>
      </c>
      <c r="AF74" s="33">
        <v>73</v>
      </c>
      <c r="AG74" s="33">
        <v>0</v>
      </c>
      <c r="AH74" s="33">
        <v>106</v>
      </c>
      <c r="AI74" s="33">
        <v>139</v>
      </c>
      <c r="AJ74" s="33">
        <v>3678</v>
      </c>
      <c r="AK74" s="33">
        <v>59</v>
      </c>
      <c r="AL74" s="33">
        <v>4251</v>
      </c>
      <c r="AM74" s="33">
        <v>424</v>
      </c>
      <c r="AN74" s="33">
        <v>0</v>
      </c>
      <c r="AO74" s="33">
        <v>325</v>
      </c>
      <c r="AP74" s="33">
        <v>0</v>
      </c>
      <c r="AQ74" s="33">
        <v>0</v>
      </c>
      <c r="AR74" s="33">
        <v>7318</v>
      </c>
      <c r="AS74" s="33">
        <v>149</v>
      </c>
      <c r="AT74" s="33">
        <v>195</v>
      </c>
      <c r="AU74" s="33">
        <v>0</v>
      </c>
      <c r="AV74" s="33">
        <v>146</v>
      </c>
      <c r="AW74" s="33">
        <v>178</v>
      </c>
      <c r="AX74" s="33">
        <v>0</v>
      </c>
      <c r="AY74" s="33">
        <v>0</v>
      </c>
      <c r="AZ74" s="33">
        <v>1051</v>
      </c>
      <c r="BA74" s="33">
        <v>377</v>
      </c>
      <c r="BB74" s="33">
        <v>0</v>
      </c>
      <c r="BC74" s="33">
        <v>0</v>
      </c>
      <c r="BD74" s="33">
        <v>0</v>
      </c>
    </row>
    <row r="75" spans="1:56" x14ac:dyDescent="0.25">
      <c r="A75" s="7" t="s">
        <v>16</v>
      </c>
      <c r="B75" s="34">
        <v>596747</v>
      </c>
      <c r="C75" s="34">
        <v>474676</v>
      </c>
      <c r="D75" s="34">
        <v>63766</v>
      </c>
      <c r="E75" s="32">
        <v>51244</v>
      </c>
      <c r="F75" s="33">
        <v>360</v>
      </c>
      <c r="G75" s="33">
        <v>591</v>
      </c>
      <c r="H75" s="33">
        <v>662</v>
      </c>
      <c r="I75" s="33">
        <v>155</v>
      </c>
      <c r="J75" s="33">
        <v>4205</v>
      </c>
      <c r="K75" s="33">
        <v>656</v>
      </c>
      <c r="L75" s="33">
        <v>926</v>
      </c>
      <c r="M75" s="33">
        <v>0</v>
      </c>
      <c r="N75" s="33" t="s">
        <v>60</v>
      </c>
      <c r="O75" s="33">
        <v>1100</v>
      </c>
      <c r="P75" s="33">
        <v>1597</v>
      </c>
      <c r="Q75" s="33">
        <v>0</v>
      </c>
      <c r="R75" s="33">
        <v>0</v>
      </c>
      <c r="S75" s="33">
        <v>615</v>
      </c>
      <c r="T75" s="33">
        <v>711</v>
      </c>
      <c r="U75" s="33">
        <v>392</v>
      </c>
      <c r="V75" s="33">
        <v>83</v>
      </c>
      <c r="W75" s="33">
        <v>94</v>
      </c>
      <c r="X75" s="33">
        <v>0</v>
      </c>
      <c r="Y75" s="33">
        <v>76</v>
      </c>
      <c r="Z75" s="33">
        <v>13503</v>
      </c>
      <c r="AA75" s="33">
        <v>1376</v>
      </c>
      <c r="AB75" s="33">
        <v>126</v>
      </c>
      <c r="AC75" s="33">
        <v>87</v>
      </c>
      <c r="AD75" s="33">
        <v>0</v>
      </c>
      <c r="AE75" s="33">
        <v>272</v>
      </c>
      <c r="AF75" s="33">
        <v>0</v>
      </c>
      <c r="AG75" s="33">
        <v>62</v>
      </c>
      <c r="AH75" s="33">
        <v>0</v>
      </c>
      <c r="AI75" s="33">
        <v>137</v>
      </c>
      <c r="AJ75" s="33">
        <v>1924</v>
      </c>
      <c r="AK75" s="33">
        <v>61</v>
      </c>
      <c r="AL75" s="33">
        <v>3852</v>
      </c>
      <c r="AM75" s="33">
        <v>1897</v>
      </c>
      <c r="AN75" s="33">
        <v>98</v>
      </c>
      <c r="AO75" s="33">
        <v>598</v>
      </c>
      <c r="AP75" s="33">
        <v>0</v>
      </c>
      <c r="AQ75" s="33">
        <v>601</v>
      </c>
      <c r="AR75" s="33">
        <v>2378</v>
      </c>
      <c r="AS75" s="33">
        <v>249</v>
      </c>
      <c r="AT75" s="33">
        <v>380</v>
      </c>
      <c r="AU75" s="33">
        <v>0</v>
      </c>
      <c r="AV75" s="33">
        <v>591</v>
      </c>
      <c r="AW75" s="33">
        <v>1180</v>
      </c>
      <c r="AX75" s="33">
        <v>0</v>
      </c>
      <c r="AY75" s="33">
        <v>199</v>
      </c>
      <c r="AZ75" s="33">
        <v>7915</v>
      </c>
      <c r="BA75" s="33">
        <v>284</v>
      </c>
      <c r="BB75" s="33">
        <v>860</v>
      </c>
      <c r="BC75" s="33">
        <v>391</v>
      </c>
      <c r="BD75" s="33">
        <v>0</v>
      </c>
    </row>
    <row r="76" spans="1:56" x14ac:dyDescent="0.25">
      <c r="A76" s="7" t="s">
        <v>17</v>
      </c>
      <c r="B76" s="34">
        <v>18647600</v>
      </c>
      <c r="C76" s="34">
        <v>15554008</v>
      </c>
      <c r="D76" s="34">
        <v>2459530</v>
      </c>
      <c r="E76" s="32">
        <v>482889</v>
      </c>
      <c r="F76" s="33">
        <v>15830</v>
      </c>
      <c r="G76" s="33">
        <v>5887</v>
      </c>
      <c r="H76" s="33">
        <v>3907</v>
      </c>
      <c r="I76" s="33">
        <v>3611</v>
      </c>
      <c r="J76" s="33">
        <v>22130</v>
      </c>
      <c r="K76" s="33">
        <v>6428</v>
      </c>
      <c r="L76" s="33">
        <v>11183</v>
      </c>
      <c r="M76" s="33">
        <v>3099</v>
      </c>
      <c r="N76" s="33">
        <v>1110</v>
      </c>
      <c r="O76" s="33" t="s">
        <v>60</v>
      </c>
      <c r="P76" s="33">
        <v>35615</v>
      </c>
      <c r="Q76" s="33">
        <v>2021</v>
      </c>
      <c r="R76" s="33">
        <v>884</v>
      </c>
      <c r="S76" s="33">
        <v>17432</v>
      </c>
      <c r="T76" s="33">
        <v>9030</v>
      </c>
      <c r="U76" s="33">
        <v>2921</v>
      </c>
      <c r="V76" s="33">
        <v>4136</v>
      </c>
      <c r="W76" s="33">
        <v>6321</v>
      </c>
      <c r="X76" s="33">
        <v>7232</v>
      </c>
      <c r="Y76" s="33">
        <v>5497</v>
      </c>
      <c r="Z76" s="33">
        <v>13241</v>
      </c>
      <c r="AA76" s="33">
        <v>13900</v>
      </c>
      <c r="AB76" s="33">
        <v>21359</v>
      </c>
      <c r="AC76" s="33">
        <v>5439</v>
      </c>
      <c r="AD76" s="33">
        <v>7929</v>
      </c>
      <c r="AE76" s="33">
        <v>7984</v>
      </c>
      <c r="AF76" s="33">
        <v>338</v>
      </c>
      <c r="AG76" s="33">
        <v>1544</v>
      </c>
      <c r="AH76" s="33">
        <v>7050</v>
      </c>
      <c r="AI76" s="33">
        <v>3645</v>
      </c>
      <c r="AJ76" s="33">
        <v>22344</v>
      </c>
      <c r="AK76" s="33">
        <v>900</v>
      </c>
      <c r="AL76" s="33">
        <v>55011</v>
      </c>
      <c r="AM76" s="33">
        <v>19108</v>
      </c>
      <c r="AN76" s="33">
        <v>794</v>
      </c>
      <c r="AO76" s="33">
        <v>21047</v>
      </c>
      <c r="AP76" s="33">
        <v>3466</v>
      </c>
      <c r="AQ76" s="33">
        <v>1655</v>
      </c>
      <c r="AR76" s="33">
        <v>19935</v>
      </c>
      <c r="AS76" s="33">
        <v>1982</v>
      </c>
      <c r="AT76" s="33">
        <v>10759</v>
      </c>
      <c r="AU76" s="33">
        <v>430</v>
      </c>
      <c r="AV76" s="33">
        <v>12882</v>
      </c>
      <c r="AW76" s="33">
        <v>24039</v>
      </c>
      <c r="AX76" s="33">
        <v>2833</v>
      </c>
      <c r="AY76" s="33">
        <v>1442</v>
      </c>
      <c r="AZ76" s="33">
        <v>20080</v>
      </c>
      <c r="BA76" s="33">
        <v>3573</v>
      </c>
      <c r="BB76" s="33">
        <v>5634</v>
      </c>
      <c r="BC76" s="33">
        <v>8081</v>
      </c>
      <c r="BD76" s="33">
        <v>191</v>
      </c>
    </row>
    <row r="77" spans="1:56" x14ac:dyDescent="0.25">
      <c r="A77" s="7" t="s">
        <v>18</v>
      </c>
      <c r="B77" s="34">
        <v>9587237</v>
      </c>
      <c r="C77" s="34">
        <v>8015409</v>
      </c>
      <c r="D77" s="34">
        <v>1278548</v>
      </c>
      <c r="E77" s="32">
        <v>249459</v>
      </c>
      <c r="F77" s="33">
        <v>13840</v>
      </c>
      <c r="G77" s="33">
        <v>3645</v>
      </c>
      <c r="H77" s="33">
        <v>2554</v>
      </c>
      <c r="I77" s="33">
        <v>599</v>
      </c>
      <c r="J77" s="33">
        <v>8909</v>
      </c>
      <c r="K77" s="33">
        <v>3224</v>
      </c>
      <c r="L77" s="33">
        <v>2619</v>
      </c>
      <c r="M77" s="33">
        <v>837</v>
      </c>
      <c r="N77" s="33">
        <v>1708</v>
      </c>
      <c r="O77" s="33">
        <v>49901</v>
      </c>
      <c r="P77" s="33" t="s">
        <v>60</v>
      </c>
      <c r="Q77" s="33">
        <v>1040</v>
      </c>
      <c r="R77" s="33">
        <v>414</v>
      </c>
      <c r="S77" s="33">
        <v>9736</v>
      </c>
      <c r="T77" s="33">
        <v>2649</v>
      </c>
      <c r="U77" s="33">
        <v>1096</v>
      </c>
      <c r="V77" s="33">
        <v>1355</v>
      </c>
      <c r="W77" s="33">
        <v>6525</v>
      </c>
      <c r="X77" s="33">
        <v>3645</v>
      </c>
      <c r="Y77" s="33">
        <v>0</v>
      </c>
      <c r="Z77" s="33">
        <v>5382</v>
      </c>
      <c r="AA77" s="33">
        <v>3910</v>
      </c>
      <c r="AB77" s="33">
        <v>6857</v>
      </c>
      <c r="AC77" s="33">
        <v>1169</v>
      </c>
      <c r="AD77" s="33">
        <v>2380</v>
      </c>
      <c r="AE77" s="33">
        <v>3072</v>
      </c>
      <c r="AF77" s="33">
        <v>52</v>
      </c>
      <c r="AG77" s="33">
        <v>148</v>
      </c>
      <c r="AH77" s="33">
        <v>1155</v>
      </c>
      <c r="AI77" s="33">
        <v>162</v>
      </c>
      <c r="AJ77" s="33">
        <v>4151</v>
      </c>
      <c r="AK77" s="33">
        <v>826</v>
      </c>
      <c r="AL77" s="33">
        <v>12472</v>
      </c>
      <c r="AM77" s="33">
        <v>15361</v>
      </c>
      <c r="AN77" s="33">
        <v>0</v>
      </c>
      <c r="AO77" s="33">
        <v>9323</v>
      </c>
      <c r="AP77" s="33">
        <v>2070</v>
      </c>
      <c r="AQ77" s="33">
        <v>843</v>
      </c>
      <c r="AR77" s="33">
        <v>6294</v>
      </c>
      <c r="AS77" s="33">
        <v>43</v>
      </c>
      <c r="AT77" s="33">
        <v>15562</v>
      </c>
      <c r="AU77" s="33">
        <v>557</v>
      </c>
      <c r="AV77" s="33">
        <v>14445</v>
      </c>
      <c r="AW77" s="33">
        <v>11424</v>
      </c>
      <c r="AX77" s="33">
        <v>380</v>
      </c>
      <c r="AY77" s="33">
        <v>361</v>
      </c>
      <c r="AZ77" s="33">
        <v>8393</v>
      </c>
      <c r="BA77" s="33">
        <v>4495</v>
      </c>
      <c r="BB77" s="33">
        <v>358</v>
      </c>
      <c r="BC77" s="33">
        <v>3416</v>
      </c>
      <c r="BD77" s="33">
        <v>102</v>
      </c>
    </row>
    <row r="78" spans="1:56" x14ac:dyDescent="0.25">
      <c r="A78" s="7" t="s">
        <v>19</v>
      </c>
      <c r="B78" s="34">
        <v>1346274</v>
      </c>
      <c r="C78" s="34">
        <v>1140572</v>
      </c>
      <c r="D78" s="34">
        <v>134315</v>
      </c>
      <c r="E78" s="32">
        <v>53581</v>
      </c>
      <c r="F78" s="33">
        <v>749</v>
      </c>
      <c r="G78" s="33">
        <v>743</v>
      </c>
      <c r="H78" s="33">
        <v>1398</v>
      </c>
      <c r="I78" s="33">
        <v>0</v>
      </c>
      <c r="J78" s="33">
        <v>12677</v>
      </c>
      <c r="K78" s="33">
        <v>1073</v>
      </c>
      <c r="L78" s="33">
        <v>307</v>
      </c>
      <c r="M78" s="33">
        <v>0</v>
      </c>
      <c r="N78" s="33">
        <v>0</v>
      </c>
      <c r="O78" s="33">
        <v>4599</v>
      </c>
      <c r="P78" s="33">
        <v>2013</v>
      </c>
      <c r="Q78" s="33" t="s">
        <v>60</v>
      </c>
      <c r="R78" s="33">
        <v>42</v>
      </c>
      <c r="S78" s="33">
        <v>715</v>
      </c>
      <c r="T78" s="33">
        <v>192</v>
      </c>
      <c r="U78" s="33">
        <v>68</v>
      </c>
      <c r="V78" s="33">
        <v>387</v>
      </c>
      <c r="W78" s="33">
        <v>95</v>
      </c>
      <c r="X78" s="33">
        <v>88</v>
      </c>
      <c r="Y78" s="33">
        <v>89</v>
      </c>
      <c r="Z78" s="33">
        <v>990</v>
      </c>
      <c r="AA78" s="33">
        <v>1283</v>
      </c>
      <c r="AB78" s="33">
        <v>627</v>
      </c>
      <c r="AC78" s="33">
        <v>476</v>
      </c>
      <c r="AD78" s="33">
        <v>234</v>
      </c>
      <c r="AE78" s="33">
        <v>170</v>
      </c>
      <c r="AF78" s="33">
        <v>150</v>
      </c>
      <c r="AG78" s="33">
        <v>0</v>
      </c>
      <c r="AH78" s="33">
        <v>1925</v>
      </c>
      <c r="AI78" s="33">
        <v>496</v>
      </c>
      <c r="AJ78" s="33">
        <v>443</v>
      </c>
      <c r="AK78" s="33">
        <v>11</v>
      </c>
      <c r="AL78" s="33">
        <v>1339</v>
      </c>
      <c r="AM78" s="33">
        <v>1510</v>
      </c>
      <c r="AN78" s="33">
        <v>69</v>
      </c>
      <c r="AO78" s="33">
        <v>625</v>
      </c>
      <c r="AP78" s="33">
        <v>57</v>
      </c>
      <c r="AQ78" s="33">
        <v>1834</v>
      </c>
      <c r="AR78" s="33">
        <v>553</v>
      </c>
      <c r="AS78" s="33">
        <v>644</v>
      </c>
      <c r="AT78" s="33">
        <v>322</v>
      </c>
      <c r="AU78" s="33">
        <v>267</v>
      </c>
      <c r="AV78" s="33">
        <v>142</v>
      </c>
      <c r="AW78" s="33">
        <v>6694</v>
      </c>
      <c r="AX78" s="33">
        <v>467</v>
      </c>
      <c r="AY78" s="33">
        <v>0</v>
      </c>
      <c r="AZ78" s="33">
        <v>2644</v>
      </c>
      <c r="BA78" s="33">
        <v>2705</v>
      </c>
      <c r="BB78" s="33">
        <v>483</v>
      </c>
      <c r="BC78" s="33">
        <v>1168</v>
      </c>
      <c r="BD78" s="33">
        <v>18</v>
      </c>
    </row>
    <row r="79" spans="1:56" x14ac:dyDescent="0.25">
      <c r="A79" s="7" t="s">
        <v>20</v>
      </c>
      <c r="B79" s="34">
        <v>1550967</v>
      </c>
      <c r="C79" s="34">
        <v>1279856</v>
      </c>
      <c r="D79" s="34">
        <v>209272</v>
      </c>
      <c r="E79" s="32">
        <v>55638</v>
      </c>
      <c r="F79" s="33">
        <v>376</v>
      </c>
      <c r="G79" s="33">
        <v>3264</v>
      </c>
      <c r="H79" s="33">
        <v>3086</v>
      </c>
      <c r="I79" s="33">
        <v>45</v>
      </c>
      <c r="J79" s="33">
        <v>8932</v>
      </c>
      <c r="K79" s="33">
        <v>1372</v>
      </c>
      <c r="L79" s="33">
        <v>0</v>
      </c>
      <c r="M79" s="33">
        <v>0</v>
      </c>
      <c r="N79" s="33">
        <v>144</v>
      </c>
      <c r="O79" s="33">
        <v>612</v>
      </c>
      <c r="P79" s="33">
        <v>313</v>
      </c>
      <c r="Q79" s="33">
        <v>123</v>
      </c>
      <c r="R79" s="33" t="s">
        <v>60</v>
      </c>
      <c r="S79" s="33">
        <v>169</v>
      </c>
      <c r="T79" s="33">
        <v>132</v>
      </c>
      <c r="U79" s="33">
        <v>773</v>
      </c>
      <c r="V79" s="33">
        <v>422</v>
      </c>
      <c r="W79" s="33">
        <v>315</v>
      </c>
      <c r="X79" s="33">
        <v>59</v>
      </c>
      <c r="Y79" s="33">
        <v>202</v>
      </c>
      <c r="Z79" s="33">
        <v>44</v>
      </c>
      <c r="AA79" s="33">
        <v>115</v>
      </c>
      <c r="AB79" s="33">
        <v>427</v>
      </c>
      <c r="AC79" s="33">
        <v>465</v>
      </c>
      <c r="AD79" s="33">
        <v>37</v>
      </c>
      <c r="AE79" s="33">
        <v>425</v>
      </c>
      <c r="AF79" s="33">
        <v>1509</v>
      </c>
      <c r="AG79" s="33">
        <v>0</v>
      </c>
      <c r="AH79" s="33">
        <v>2110</v>
      </c>
      <c r="AI79" s="33">
        <v>109</v>
      </c>
      <c r="AJ79" s="33">
        <v>97</v>
      </c>
      <c r="AK79" s="33">
        <v>694</v>
      </c>
      <c r="AL79" s="33">
        <v>155</v>
      </c>
      <c r="AM79" s="33">
        <v>134</v>
      </c>
      <c r="AN79" s="33">
        <v>96</v>
      </c>
      <c r="AO79" s="33">
        <v>325</v>
      </c>
      <c r="AP79" s="33">
        <v>711</v>
      </c>
      <c r="AQ79" s="33">
        <v>3202</v>
      </c>
      <c r="AR79" s="33">
        <v>172</v>
      </c>
      <c r="AS79" s="33">
        <v>0</v>
      </c>
      <c r="AT79" s="33">
        <v>0</v>
      </c>
      <c r="AU79" s="33">
        <v>296</v>
      </c>
      <c r="AV79" s="33">
        <v>1153</v>
      </c>
      <c r="AW79" s="33">
        <v>1746</v>
      </c>
      <c r="AX79" s="33">
        <v>8014</v>
      </c>
      <c r="AY79" s="33">
        <v>0</v>
      </c>
      <c r="AZ79" s="33">
        <v>611</v>
      </c>
      <c r="BA79" s="33">
        <v>10876</v>
      </c>
      <c r="BB79" s="33">
        <v>133</v>
      </c>
      <c r="BC79" s="33">
        <v>233</v>
      </c>
      <c r="BD79" s="33">
        <v>1410</v>
      </c>
    </row>
    <row r="80" spans="1:56" x14ac:dyDescent="0.25">
      <c r="A80" s="7" t="s">
        <v>21</v>
      </c>
      <c r="B80" s="34">
        <v>12680126</v>
      </c>
      <c r="C80" s="34">
        <v>11009852</v>
      </c>
      <c r="D80" s="34">
        <v>1404525</v>
      </c>
      <c r="E80" s="32">
        <v>203959</v>
      </c>
      <c r="F80" s="33">
        <v>1397</v>
      </c>
      <c r="G80" s="33">
        <v>1764</v>
      </c>
      <c r="H80" s="33">
        <v>5921</v>
      </c>
      <c r="I80" s="33">
        <v>1194</v>
      </c>
      <c r="J80" s="33">
        <v>16205</v>
      </c>
      <c r="K80" s="33">
        <v>3850</v>
      </c>
      <c r="L80" s="33">
        <v>2264</v>
      </c>
      <c r="M80" s="33">
        <v>56</v>
      </c>
      <c r="N80" s="33">
        <v>1047</v>
      </c>
      <c r="O80" s="33">
        <v>8051</v>
      </c>
      <c r="P80" s="33">
        <v>6781</v>
      </c>
      <c r="Q80" s="33">
        <v>1224</v>
      </c>
      <c r="R80" s="33">
        <v>313</v>
      </c>
      <c r="S80" s="33" t="s">
        <v>60</v>
      </c>
      <c r="T80" s="33">
        <v>21918</v>
      </c>
      <c r="U80" s="33">
        <v>9141</v>
      </c>
      <c r="V80" s="33">
        <v>1970</v>
      </c>
      <c r="W80" s="33">
        <v>2921</v>
      </c>
      <c r="X80" s="33">
        <v>1419</v>
      </c>
      <c r="Y80" s="33">
        <v>55</v>
      </c>
      <c r="Z80" s="33">
        <v>1985</v>
      </c>
      <c r="AA80" s="33">
        <v>2811</v>
      </c>
      <c r="AB80" s="33">
        <v>11865</v>
      </c>
      <c r="AC80" s="33">
        <v>4300</v>
      </c>
      <c r="AD80" s="33">
        <v>1093</v>
      </c>
      <c r="AE80" s="33">
        <v>16703</v>
      </c>
      <c r="AF80" s="33">
        <v>928</v>
      </c>
      <c r="AG80" s="33">
        <v>546</v>
      </c>
      <c r="AH80" s="33">
        <v>2541</v>
      </c>
      <c r="AI80" s="33">
        <v>206</v>
      </c>
      <c r="AJ80" s="33">
        <v>2331</v>
      </c>
      <c r="AK80" s="33">
        <v>996</v>
      </c>
      <c r="AL80" s="33">
        <v>8479</v>
      </c>
      <c r="AM80" s="33">
        <v>5504</v>
      </c>
      <c r="AN80" s="33">
        <v>1112</v>
      </c>
      <c r="AO80" s="33">
        <v>5103</v>
      </c>
      <c r="AP80" s="33">
        <v>1459</v>
      </c>
      <c r="AQ80" s="33">
        <v>1224</v>
      </c>
      <c r="AR80" s="33">
        <v>5190</v>
      </c>
      <c r="AS80" s="33">
        <v>838</v>
      </c>
      <c r="AT80" s="33">
        <v>1565</v>
      </c>
      <c r="AU80" s="33">
        <v>292</v>
      </c>
      <c r="AV80" s="33">
        <v>3999</v>
      </c>
      <c r="AW80" s="33">
        <v>12245</v>
      </c>
      <c r="AX80" s="33">
        <v>658</v>
      </c>
      <c r="AY80" s="33">
        <v>260</v>
      </c>
      <c r="AZ80" s="33">
        <v>3831</v>
      </c>
      <c r="BA80" s="33">
        <v>1642</v>
      </c>
      <c r="BB80" s="33">
        <v>812</v>
      </c>
      <c r="BC80" s="33">
        <v>15364</v>
      </c>
      <c r="BD80" s="33">
        <v>586</v>
      </c>
    </row>
    <row r="81" spans="1:56" x14ac:dyDescent="0.25">
      <c r="A81" s="7" t="s">
        <v>22</v>
      </c>
      <c r="B81" s="34">
        <v>6414862</v>
      </c>
      <c r="C81" s="34">
        <v>5431015</v>
      </c>
      <c r="D81" s="34">
        <v>833086</v>
      </c>
      <c r="E81" s="32">
        <v>127353</v>
      </c>
      <c r="F81" s="33">
        <v>1502</v>
      </c>
      <c r="G81" s="33">
        <v>177</v>
      </c>
      <c r="H81" s="33">
        <v>2210</v>
      </c>
      <c r="I81" s="33">
        <v>1548</v>
      </c>
      <c r="J81" s="33">
        <v>8959</v>
      </c>
      <c r="K81" s="33">
        <v>1362</v>
      </c>
      <c r="L81" s="33">
        <v>544</v>
      </c>
      <c r="M81" s="33">
        <v>0</v>
      </c>
      <c r="N81" s="33">
        <v>181</v>
      </c>
      <c r="O81" s="33">
        <v>5496</v>
      </c>
      <c r="P81" s="33">
        <v>1623</v>
      </c>
      <c r="Q81" s="33">
        <v>267</v>
      </c>
      <c r="R81" s="33">
        <v>772</v>
      </c>
      <c r="S81" s="33">
        <v>27950</v>
      </c>
      <c r="T81" s="33" t="s">
        <v>60</v>
      </c>
      <c r="U81" s="33">
        <v>1885</v>
      </c>
      <c r="V81" s="33">
        <v>1582</v>
      </c>
      <c r="W81" s="33">
        <v>10643</v>
      </c>
      <c r="X81" s="33">
        <v>749</v>
      </c>
      <c r="Y81" s="33">
        <v>30</v>
      </c>
      <c r="Z81" s="33">
        <v>1641</v>
      </c>
      <c r="AA81" s="33">
        <v>103</v>
      </c>
      <c r="AB81" s="33">
        <v>9361</v>
      </c>
      <c r="AC81" s="33">
        <v>916</v>
      </c>
      <c r="AD81" s="33">
        <v>270</v>
      </c>
      <c r="AE81" s="33">
        <v>3893</v>
      </c>
      <c r="AF81" s="33">
        <v>164</v>
      </c>
      <c r="AG81" s="33">
        <v>705</v>
      </c>
      <c r="AH81" s="33">
        <v>227</v>
      </c>
      <c r="AI81" s="33">
        <v>114</v>
      </c>
      <c r="AJ81" s="33">
        <v>1876</v>
      </c>
      <c r="AK81" s="33">
        <v>188</v>
      </c>
      <c r="AL81" s="33">
        <v>2564</v>
      </c>
      <c r="AM81" s="33">
        <v>2828</v>
      </c>
      <c r="AN81" s="33">
        <v>0</v>
      </c>
      <c r="AO81" s="33">
        <v>13272</v>
      </c>
      <c r="AP81" s="33">
        <v>681</v>
      </c>
      <c r="AQ81" s="33">
        <v>423</v>
      </c>
      <c r="AR81" s="33">
        <v>2668</v>
      </c>
      <c r="AS81" s="33">
        <v>174</v>
      </c>
      <c r="AT81" s="33">
        <v>584</v>
      </c>
      <c r="AU81" s="33">
        <v>216</v>
      </c>
      <c r="AV81" s="33">
        <v>3093</v>
      </c>
      <c r="AW81" s="33">
        <v>6335</v>
      </c>
      <c r="AX81" s="33">
        <v>444</v>
      </c>
      <c r="AY81" s="33">
        <v>45</v>
      </c>
      <c r="AZ81" s="33">
        <v>3673</v>
      </c>
      <c r="BA81" s="33">
        <v>571</v>
      </c>
      <c r="BB81" s="33">
        <v>669</v>
      </c>
      <c r="BC81" s="33">
        <v>1762</v>
      </c>
      <c r="BD81" s="33">
        <v>413</v>
      </c>
    </row>
    <row r="82" spans="1:56" x14ac:dyDescent="0.25">
      <c r="A82" s="7" t="s">
        <v>23</v>
      </c>
      <c r="B82" s="34">
        <v>3013053</v>
      </c>
      <c r="C82" s="34">
        <v>2553210</v>
      </c>
      <c r="D82" s="34">
        <v>375650</v>
      </c>
      <c r="E82" s="32">
        <v>72557</v>
      </c>
      <c r="F82" s="33">
        <v>330</v>
      </c>
      <c r="G82" s="33">
        <v>519</v>
      </c>
      <c r="H82" s="33">
        <v>1483</v>
      </c>
      <c r="I82" s="33">
        <v>247</v>
      </c>
      <c r="J82" s="33">
        <v>2847</v>
      </c>
      <c r="K82" s="33">
        <v>2554</v>
      </c>
      <c r="L82" s="33">
        <v>114</v>
      </c>
      <c r="M82" s="33">
        <v>0</v>
      </c>
      <c r="N82" s="33">
        <v>53</v>
      </c>
      <c r="O82" s="33">
        <v>1364</v>
      </c>
      <c r="P82" s="33">
        <v>973</v>
      </c>
      <c r="Q82" s="33">
        <v>866</v>
      </c>
      <c r="R82" s="33">
        <v>315</v>
      </c>
      <c r="S82" s="33">
        <v>17016</v>
      </c>
      <c r="T82" s="33">
        <v>1710</v>
      </c>
      <c r="U82" s="33" t="s">
        <v>60</v>
      </c>
      <c r="V82" s="33">
        <v>1520</v>
      </c>
      <c r="W82" s="33">
        <v>334</v>
      </c>
      <c r="X82" s="33">
        <v>315</v>
      </c>
      <c r="Y82" s="33">
        <v>0</v>
      </c>
      <c r="Z82" s="33">
        <v>134</v>
      </c>
      <c r="AA82" s="33">
        <v>189</v>
      </c>
      <c r="AB82" s="33">
        <v>1439</v>
      </c>
      <c r="AC82" s="33">
        <v>7564</v>
      </c>
      <c r="AD82" s="33">
        <v>117</v>
      </c>
      <c r="AE82" s="33">
        <v>6031</v>
      </c>
      <c r="AF82" s="33">
        <v>836</v>
      </c>
      <c r="AG82" s="33">
        <v>4783</v>
      </c>
      <c r="AH82" s="33">
        <v>623</v>
      </c>
      <c r="AI82" s="33">
        <v>381</v>
      </c>
      <c r="AJ82" s="33">
        <v>472</v>
      </c>
      <c r="AK82" s="33">
        <v>492</v>
      </c>
      <c r="AL82" s="33">
        <v>273</v>
      </c>
      <c r="AM82" s="33">
        <v>1123</v>
      </c>
      <c r="AN82" s="33">
        <v>601</v>
      </c>
      <c r="AO82" s="33">
        <v>632</v>
      </c>
      <c r="AP82" s="33">
        <v>679</v>
      </c>
      <c r="AQ82" s="33">
        <v>1071</v>
      </c>
      <c r="AR82" s="33">
        <v>378</v>
      </c>
      <c r="AS82" s="33">
        <v>0</v>
      </c>
      <c r="AT82" s="33">
        <v>591</v>
      </c>
      <c r="AU82" s="33">
        <v>1992</v>
      </c>
      <c r="AV82" s="33">
        <v>1617</v>
      </c>
      <c r="AW82" s="33">
        <v>4131</v>
      </c>
      <c r="AX82" s="33">
        <v>146</v>
      </c>
      <c r="AY82" s="33">
        <v>45</v>
      </c>
      <c r="AZ82" s="33">
        <v>303</v>
      </c>
      <c r="BA82" s="33">
        <v>538</v>
      </c>
      <c r="BB82" s="33">
        <v>0</v>
      </c>
      <c r="BC82" s="33">
        <v>2705</v>
      </c>
      <c r="BD82" s="33">
        <v>111</v>
      </c>
    </row>
    <row r="83" spans="1:56" x14ac:dyDescent="0.25">
      <c r="A83" s="7" t="s">
        <v>24</v>
      </c>
      <c r="B83" s="34">
        <v>2820894</v>
      </c>
      <c r="C83" s="34">
        <v>2341401</v>
      </c>
      <c r="D83" s="34">
        <v>372161</v>
      </c>
      <c r="E83" s="32">
        <v>95059</v>
      </c>
      <c r="F83" s="33">
        <v>44</v>
      </c>
      <c r="G83" s="33">
        <v>1050</v>
      </c>
      <c r="H83" s="33">
        <v>2238</v>
      </c>
      <c r="I83" s="33">
        <v>1596</v>
      </c>
      <c r="J83" s="33">
        <v>6125</v>
      </c>
      <c r="K83" s="33">
        <v>6022</v>
      </c>
      <c r="L83" s="33">
        <v>85</v>
      </c>
      <c r="M83" s="33">
        <v>238</v>
      </c>
      <c r="N83" s="33">
        <v>0</v>
      </c>
      <c r="O83" s="33">
        <v>2863</v>
      </c>
      <c r="P83" s="33">
        <v>1916</v>
      </c>
      <c r="Q83" s="33">
        <v>128</v>
      </c>
      <c r="R83" s="33">
        <v>398</v>
      </c>
      <c r="S83" s="33">
        <v>2943</v>
      </c>
      <c r="T83" s="33">
        <v>1544</v>
      </c>
      <c r="U83" s="33">
        <v>1875</v>
      </c>
      <c r="V83" s="33" t="s">
        <v>60</v>
      </c>
      <c r="W83" s="33">
        <v>1048</v>
      </c>
      <c r="X83" s="33">
        <v>890</v>
      </c>
      <c r="Y83" s="33">
        <v>0</v>
      </c>
      <c r="Z83" s="33">
        <v>1369</v>
      </c>
      <c r="AA83" s="33">
        <v>100</v>
      </c>
      <c r="AB83" s="33">
        <v>806</v>
      </c>
      <c r="AC83" s="33">
        <v>1562</v>
      </c>
      <c r="AD83" s="33">
        <v>167</v>
      </c>
      <c r="AE83" s="33">
        <v>23384</v>
      </c>
      <c r="AF83" s="33">
        <v>289</v>
      </c>
      <c r="AG83" s="33">
        <v>2678</v>
      </c>
      <c r="AH83" s="33">
        <v>1318</v>
      </c>
      <c r="AI83" s="33">
        <v>76</v>
      </c>
      <c r="AJ83" s="33">
        <v>1743</v>
      </c>
      <c r="AK83" s="33">
        <v>873</v>
      </c>
      <c r="AL83" s="33">
        <v>2390</v>
      </c>
      <c r="AM83" s="33">
        <v>1083</v>
      </c>
      <c r="AN83" s="33">
        <v>225</v>
      </c>
      <c r="AO83" s="33">
        <v>1509</v>
      </c>
      <c r="AP83" s="33">
        <v>7568</v>
      </c>
      <c r="AQ83" s="33">
        <v>514</v>
      </c>
      <c r="AR83" s="33">
        <v>563</v>
      </c>
      <c r="AS83" s="33">
        <v>39</v>
      </c>
      <c r="AT83" s="33">
        <v>137</v>
      </c>
      <c r="AU83" s="33">
        <v>352</v>
      </c>
      <c r="AV83" s="33">
        <v>1152</v>
      </c>
      <c r="AW83" s="33">
        <v>9217</v>
      </c>
      <c r="AX83" s="33">
        <v>238</v>
      </c>
      <c r="AY83" s="33">
        <v>75</v>
      </c>
      <c r="AZ83" s="33">
        <v>1648</v>
      </c>
      <c r="BA83" s="33">
        <v>1175</v>
      </c>
      <c r="BB83" s="33">
        <v>0</v>
      </c>
      <c r="BC83" s="33">
        <v>1233</v>
      </c>
      <c r="BD83" s="33">
        <v>573</v>
      </c>
    </row>
    <row r="84" spans="1:56" x14ac:dyDescent="0.25">
      <c r="A84" s="7" t="s">
        <v>25</v>
      </c>
      <c r="B84" s="34">
        <v>4296639</v>
      </c>
      <c r="C84" s="34">
        <v>3638259</v>
      </c>
      <c r="D84" s="34">
        <v>519887</v>
      </c>
      <c r="E84" s="32">
        <v>118443</v>
      </c>
      <c r="F84" s="33">
        <v>2161</v>
      </c>
      <c r="G84" s="33">
        <v>3017</v>
      </c>
      <c r="H84" s="33">
        <v>2598</v>
      </c>
      <c r="I84" s="33">
        <v>558</v>
      </c>
      <c r="J84" s="33">
        <v>3779</v>
      </c>
      <c r="K84" s="33">
        <v>329</v>
      </c>
      <c r="L84" s="33">
        <v>698</v>
      </c>
      <c r="M84" s="33">
        <v>38</v>
      </c>
      <c r="N84" s="33">
        <v>147</v>
      </c>
      <c r="O84" s="33">
        <v>10119</v>
      </c>
      <c r="P84" s="33">
        <v>6397</v>
      </c>
      <c r="Q84" s="33">
        <v>520</v>
      </c>
      <c r="R84" s="33">
        <v>71</v>
      </c>
      <c r="S84" s="33">
        <v>4659</v>
      </c>
      <c r="T84" s="33">
        <v>11906</v>
      </c>
      <c r="U84" s="33">
        <v>656</v>
      </c>
      <c r="V84" s="33">
        <v>1109</v>
      </c>
      <c r="W84" s="33" t="s">
        <v>60</v>
      </c>
      <c r="X84" s="33">
        <v>437</v>
      </c>
      <c r="Y84" s="33">
        <v>0</v>
      </c>
      <c r="Z84" s="33">
        <v>1395</v>
      </c>
      <c r="AA84" s="33">
        <v>1036</v>
      </c>
      <c r="AB84" s="33">
        <v>4672</v>
      </c>
      <c r="AC84" s="33">
        <v>930</v>
      </c>
      <c r="AD84" s="33">
        <v>1442</v>
      </c>
      <c r="AE84" s="33">
        <v>3153</v>
      </c>
      <c r="AF84" s="33">
        <v>0</v>
      </c>
      <c r="AG84" s="33">
        <v>858</v>
      </c>
      <c r="AH84" s="33">
        <v>76</v>
      </c>
      <c r="AI84" s="33">
        <v>0</v>
      </c>
      <c r="AJ84" s="33">
        <v>1147</v>
      </c>
      <c r="AK84" s="33">
        <v>122</v>
      </c>
      <c r="AL84" s="33">
        <v>2057</v>
      </c>
      <c r="AM84" s="33">
        <v>3758</v>
      </c>
      <c r="AN84" s="33">
        <v>0</v>
      </c>
      <c r="AO84" s="33">
        <v>15598</v>
      </c>
      <c r="AP84" s="33">
        <v>1153</v>
      </c>
      <c r="AQ84" s="33">
        <v>181</v>
      </c>
      <c r="AR84" s="33">
        <v>2618</v>
      </c>
      <c r="AS84" s="33">
        <v>289</v>
      </c>
      <c r="AT84" s="33">
        <v>1286</v>
      </c>
      <c r="AU84" s="33">
        <v>163</v>
      </c>
      <c r="AV84" s="33">
        <v>11153</v>
      </c>
      <c r="AW84" s="33">
        <v>5758</v>
      </c>
      <c r="AX84" s="33">
        <v>905</v>
      </c>
      <c r="AY84" s="33">
        <v>525</v>
      </c>
      <c r="AZ84" s="33">
        <v>3671</v>
      </c>
      <c r="BA84" s="33">
        <v>716</v>
      </c>
      <c r="BB84" s="33">
        <v>2297</v>
      </c>
      <c r="BC84" s="33">
        <v>1993</v>
      </c>
      <c r="BD84" s="33">
        <v>292</v>
      </c>
    </row>
    <row r="85" spans="1:56" x14ac:dyDescent="0.25">
      <c r="A85" s="7" t="s">
        <v>26</v>
      </c>
      <c r="B85" s="34">
        <v>4483529</v>
      </c>
      <c r="C85" s="34">
        <v>3826390</v>
      </c>
      <c r="D85" s="34">
        <v>547291</v>
      </c>
      <c r="E85" s="32">
        <v>97889</v>
      </c>
      <c r="F85" s="33">
        <v>5740</v>
      </c>
      <c r="G85" s="33">
        <v>1504</v>
      </c>
      <c r="H85" s="33">
        <v>1960</v>
      </c>
      <c r="I85" s="33">
        <v>2382</v>
      </c>
      <c r="J85" s="33">
        <v>5751</v>
      </c>
      <c r="K85" s="33">
        <v>1215</v>
      </c>
      <c r="L85" s="33">
        <v>89</v>
      </c>
      <c r="M85" s="33">
        <v>0</v>
      </c>
      <c r="N85" s="33">
        <v>264</v>
      </c>
      <c r="O85" s="33">
        <v>9394</v>
      </c>
      <c r="P85" s="33">
        <v>5766</v>
      </c>
      <c r="Q85" s="33">
        <v>342</v>
      </c>
      <c r="R85" s="33">
        <v>202</v>
      </c>
      <c r="S85" s="33">
        <v>2131</v>
      </c>
      <c r="T85" s="33">
        <v>948</v>
      </c>
      <c r="U85" s="33">
        <v>625</v>
      </c>
      <c r="V85" s="33">
        <v>706</v>
      </c>
      <c r="W85" s="33">
        <v>1656</v>
      </c>
      <c r="X85" s="33" t="s">
        <v>60</v>
      </c>
      <c r="Y85" s="33">
        <v>162</v>
      </c>
      <c r="Z85" s="33">
        <v>963</v>
      </c>
      <c r="AA85" s="33">
        <v>995</v>
      </c>
      <c r="AB85" s="33">
        <v>1301</v>
      </c>
      <c r="AC85" s="33">
        <v>569</v>
      </c>
      <c r="AD85" s="33">
        <v>7032</v>
      </c>
      <c r="AE85" s="33">
        <v>2852</v>
      </c>
      <c r="AF85" s="33">
        <v>40</v>
      </c>
      <c r="AG85" s="33">
        <v>119</v>
      </c>
      <c r="AH85" s="33">
        <v>1552</v>
      </c>
      <c r="AI85" s="33">
        <v>462</v>
      </c>
      <c r="AJ85" s="33">
        <v>171</v>
      </c>
      <c r="AK85" s="33">
        <v>294</v>
      </c>
      <c r="AL85" s="33">
        <v>2161</v>
      </c>
      <c r="AM85" s="33">
        <v>1443</v>
      </c>
      <c r="AN85" s="33">
        <v>438</v>
      </c>
      <c r="AO85" s="33">
        <v>1100</v>
      </c>
      <c r="AP85" s="33">
        <v>1074</v>
      </c>
      <c r="AQ85" s="33">
        <v>281</v>
      </c>
      <c r="AR85" s="33">
        <v>1350</v>
      </c>
      <c r="AS85" s="33">
        <v>0</v>
      </c>
      <c r="AT85" s="33">
        <v>1130</v>
      </c>
      <c r="AU85" s="33">
        <v>0</v>
      </c>
      <c r="AV85" s="33">
        <v>1853</v>
      </c>
      <c r="AW85" s="33">
        <v>26134</v>
      </c>
      <c r="AX85" s="33">
        <v>473</v>
      </c>
      <c r="AY85" s="33">
        <v>0</v>
      </c>
      <c r="AZ85" s="33">
        <v>1278</v>
      </c>
      <c r="BA85" s="33">
        <v>1509</v>
      </c>
      <c r="BB85" s="33">
        <v>210</v>
      </c>
      <c r="BC85" s="33">
        <v>237</v>
      </c>
      <c r="BD85" s="33">
        <v>31</v>
      </c>
    </row>
    <row r="86" spans="1:56" x14ac:dyDescent="0.25">
      <c r="A86" s="7" t="s">
        <v>27</v>
      </c>
      <c r="B86" s="34">
        <v>1313902</v>
      </c>
      <c r="C86" s="34">
        <v>1136780</v>
      </c>
      <c r="D86" s="34">
        <v>146735</v>
      </c>
      <c r="E86" s="32">
        <v>27758</v>
      </c>
      <c r="F86" s="33">
        <v>402</v>
      </c>
      <c r="G86" s="33">
        <v>424</v>
      </c>
      <c r="H86" s="33">
        <v>254</v>
      </c>
      <c r="I86" s="33">
        <v>67</v>
      </c>
      <c r="J86" s="33">
        <v>1066</v>
      </c>
      <c r="K86" s="33">
        <v>478</v>
      </c>
      <c r="L86" s="33">
        <v>1361</v>
      </c>
      <c r="M86" s="33">
        <v>174</v>
      </c>
      <c r="N86" s="33">
        <v>55</v>
      </c>
      <c r="O86" s="33">
        <v>3025</v>
      </c>
      <c r="P86" s="33">
        <v>844</v>
      </c>
      <c r="Q86" s="33">
        <v>62</v>
      </c>
      <c r="R86" s="33">
        <v>0</v>
      </c>
      <c r="S86" s="33">
        <v>311</v>
      </c>
      <c r="T86" s="33">
        <v>259</v>
      </c>
      <c r="U86" s="33">
        <v>337</v>
      </c>
      <c r="V86" s="33">
        <v>56</v>
      </c>
      <c r="W86" s="33">
        <v>484</v>
      </c>
      <c r="X86" s="33">
        <v>115</v>
      </c>
      <c r="Y86" s="33" t="s">
        <v>60</v>
      </c>
      <c r="Z86" s="33">
        <v>243</v>
      </c>
      <c r="AA86" s="33">
        <v>3521</v>
      </c>
      <c r="AB86" s="33">
        <v>122</v>
      </c>
      <c r="AC86" s="33">
        <v>91</v>
      </c>
      <c r="AD86" s="33">
        <v>0</v>
      </c>
      <c r="AE86" s="33">
        <v>201</v>
      </c>
      <c r="AF86" s="33">
        <v>275</v>
      </c>
      <c r="AG86" s="33">
        <v>204</v>
      </c>
      <c r="AH86" s="33">
        <v>345</v>
      </c>
      <c r="AI86" s="33">
        <v>4058</v>
      </c>
      <c r="AJ86" s="33">
        <v>902</v>
      </c>
      <c r="AK86" s="33">
        <v>234</v>
      </c>
      <c r="AL86" s="33">
        <v>2339</v>
      </c>
      <c r="AM86" s="33">
        <v>1001</v>
      </c>
      <c r="AN86" s="33">
        <v>55</v>
      </c>
      <c r="AO86" s="33">
        <v>315</v>
      </c>
      <c r="AP86" s="33">
        <v>124</v>
      </c>
      <c r="AQ86" s="33">
        <v>0</v>
      </c>
      <c r="AR86" s="33">
        <v>375</v>
      </c>
      <c r="AS86" s="33">
        <v>379</v>
      </c>
      <c r="AT86" s="33">
        <v>148</v>
      </c>
      <c r="AU86" s="33">
        <v>0</v>
      </c>
      <c r="AV86" s="33">
        <v>249</v>
      </c>
      <c r="AW86" s="33">
        <v>458</v>
      </c>
      <c r="AX86" s="33">
        <v>390</v>
      </c>
      <c r="AY86" s="33">
        <v>420</v>
      </c>
      <c r="AZ86" s="33">
        <v>654</v>
      </c>
      <c r="BA86" s="33">
        <v>381</v>
      </c>
      <c r="BB86" s="33">
        <v>0</v>
      </c>
      <c r="BC86" s="33">
        <v>0</v>
      </c>
      <c r="BD86" s="33">
        <v>500</v>
      </c>
    </row>
    <row r="87" spans="1:56" x14ac:dyDescent="0.25">
      <c r="A87" s="7" t="s">
        <v>28</v>
      </c>
      <c r="B87" s="34">
        <v>5716785</v>
      </c>
      <c r="C87" s="34">
        <v>4917637</v>
      </c>
      <c r="D87" s="34">
        <v>588879</v>
      </c>
      <c r="E87" s="32">
        <v>164484</v>
      </c>
      <c r="F87" s="33">
        <v>1641</v>
      </c>
      <c r="G87" s="33">
        <v>2672</v>
      </c>
      <c r="H87" s="33">
        <v>1124</v>
      </c>
      <c r="I87" s="33">
        <v>273</v>
      </c>
      <c r="J87" s="33">
        <v>8206</v>
      </c>
      <c r="K87" s="33">
        <v>2501</v>
      </c>
      <c r="L87" s="33">
        <v>1603</v>
      </c>
      <c r="M87" s="33">
        <v>8340</v>
      </c>
      <c r="N87" s="33">
        <v>23202</v>
      </c>
      <c r="O87" s="33">
        <v>6564</v>
      </c>
      <c r="P87" s="33">
        <v>3454</v>
      </c>
      <c r="Q87" s="33">
        <v>422</v>
      </c>
      <c r="R87" s="33">
        <v>357</v>
      </c>
      <c r="S87" s="33">
        <v>3300</v>
      </c>
      <c r="T87" s="33">
        <v>431</v>
      </c>
      <c r="U87" s="33">
        <v>160</v>
      </c>
      <c r="V87" s="33">
        <v>781</v>
      </c>
      <c r="W87" s="33">
        <v>396</v>
      </c>
      <c r="X87" s="33">
        <v>1376</v>
      </c>
      <c r="Y87" s="33">
        <v>53</v>
      </c>
      <c r="Z87" s="33" t="s">
        <v>60</v>
      </c>
      <c r="AA87" s="33">
        <v>1983</v>
      </c>
      <c r="AB87" s="33">
        <v>3572</v>
      </c>
      <c r="AC87" s="33">
        <v>820</v>
      </c>
      <c r="AD87" s="33">
        <v>403</v>
      </c>
      <c r="AE87" s="33">
        <v>1147</v>
      </c>
      <c r="AF87" s="33">
        <v>86</v>
      </c>
      <c r="AG87" s="33">
        <v>54</v>
      </c>
      <c r="AH87" s="33">
        <v>979</v>
      </c>
      <c r="AI87" s="33">
        <v>1369</v>
      </c>
      <c r="AJ87" s="33">
        <v>9058</v>
      </c>
      <c r="AK87" s="33">
        <v>238</v>
      </c>
      <c r="AL87" s="33">
        <v>10736</v>
      </c>
      <c r="AM87" s="33">
        <v>5787</v>
      </c>
      <c r="AN87" s="33">
        <v>0</v>
      </c>
      <c r="AO87" s="33">
        <v>3277</v>
      </c>
      <c r="AP87" s="33">
        <v>607</v>
      </c>
      <c r="AQ87" s="33">
        <v>723</v>
      </c>
      <c r="AR87" s="33">
        <v>13467</v>
      </c>
      <c r="AS87" s="33">
        <v>782</v>
      </c>
      <c r="AT87" s="33">
        <v>1710</v>
      </c>
      <c r="AU87" s="33">
        <v>49</v>
      </c>
      <c r="AV87" s="33">
        <v>2669</v>
      </c>
      <c r="AW87" s="33">
        <v>5883</v>
      </c>
      <c r="AX87" s="33">
        <v>655</v>
      </c>
      <c r="AY87" s="33">
        <v>350</v>
      </c>
      <c r="AZ87" s="33">
        <v>24765</v>
      </c>
      <c r="BA87" s="33">
        <v>1542</v>
      </c>
      <c r="BB87" s="33">
        <v>4363</v>
      </c>
      <c r="BC87" s="33">
        <v>324</v>
      </c>
      <c r="BD87" s="33">
        <v>230</v>
      </c>
    </row>
    <row r="88" spans="1:56" x14ac:dyDescent="0.25">
      <c r="A88" s="7" t="s">
        <v>29</v>
      </c>
      <c r="B88" s="34">
        <v>6489250</v>
      </c>
      <c r="C88" s="34">
        <v>5583650</v>
      </c>
      <c r="D88" s="34">
        <v>706624</v>
      </c>
      <c r="E88" s="32">
        <v>140162</v>
      </c>
      <c r="F88" s="33">
        <v>583</v>
      </c>
      <c r="G88" s="33">
        <v>1891</v>
      </c>
      <c r="H88" s="33">
        <v>1572</v>
      </c>
      <c r="I88" s="33">
        <v>206</v>
      </c>
      <c r="J88" s="33">
        <v>14971</v>
      </c>
      <c r="K88" s="33">
        <v>1051</v>
      </c>
      <c r="L88" s="33">
        <v>13270</v>
      </c>
      <c r="M88" s="33">
        <v>131</v>
      </c>
      <c r="N88" s="33">
        <v>1539</v>
      </c>
      <c r="O88" s="33">
        <v>11118</v>
      </c>
      <c r="P88" s="33">
        <v>1409</v>
      </c>
      <c r="Q88" s="33">
        <v>682</v>
      </c>
      <c r="R88" s="33">
        <v>79</v>
      </c>
      <c r="S88" s="33">
        <v>2842</v>
      </c>
      <c r="T88" s="33">
        <v>1891</v>
      </c>
      <c r="U88" s="33">
        <v>307</v>
      </c>
      <c r="V88" s="33">
        <v>0</v>
      </c>
      <c r="W88" s="33">
        <v>340</v>
      </c>
      <c r="X88" s="33">
        <v>0</v>
      </c>
      <c r="Y88" s="33">
        <v>4666</v>
      </c>
      <c r="Z88" s="33">
        <v>3660</v>
      </c>
      <c r="AA88" s="33" t="s">
        <v>60</v>
      </c>
      <c r="AB88" s="33">
        <v>1624</v>
      </c>
      <c r="AC88" s="33">
        <v>2185</v>
      </c>
      <c r="AD88" s="33">
        <v>453</v>
      </c>
      <c r="AE88" s="33">
        <v>1957</v>
      </c>
      <c r="AF88" s="33">
        <v>388</v>
      </c>
      <c r="AG88" s="33">
        <v>46</v>
      </c>
      <c r="AH88" s="33">
        <v>792</v>
      </c>
      <c r="AI88" s="33">
        <v>9911</v>
      </c>
      <c r="AJ88" s="33">
        <v>4709</v>
      </c>
      <c r="AK88" s="33">
        <v>161</v>
      </c>
      <c r="AL88" s="33">
        <v>20002</v>
      </c>
      <c r="AM88" s="33">
        <v>2798</v>
      </c>
      <c r="AN88" s="33">
        <v>0</v>
      </c>
      <c r="AO88" s="33">
        <v>2163</v>
      </c>
      <c r="AP88" s="33">
        <v>158</v>
      </c>
      <c r="AQ88" s="33">
        <v>228</v>
      </c>
      <c r="AR88" s="33">
        <v>5316</v>
      </c>
      <c r="AS88" s="33">
        <v>6965</v>
      </c>
      <c r="AT88" s="33">
        <v>1659</v>
      </c>
      <c r="AU88" s="33">
        <v>0</v>
      </c>
      <c r="AV88" s="33">
        <v>918</v>
      </c>
      <c r="AW88" s="33">
        <v>7073</v>
      </c>
      <c r="AX88" s="33">
        <v>207</v>
      </c>
      <c r="AY88" s="33">
        <v>1526</v>
      </c>
      <c r="AZ88" s="33">
        <v>4542</v>
      </c>
      <c r="BA88" s="33">
        <v>1627</v>
      </c>
      <c r="BB88" s="33">
        <v>0</v>
      </c>
      <c r="BC88" s="33">
        <v>546</v>
      </c>
      <c r="BD88" s="33">
        <v>0</v>
      </c>
    </row>
    <row r="89" spans="1:56" x14ac:dyDescent="0.25">
      <c r="A89" s="7" t="s">
        <v>30</v>
      </c>
      <c r="B89" s="34">
        <v>9762127</v>
      </c>
      <c r="C89" s="34">
        <v>8310098</v>
      </c>
      <c r="D89" s="34">
        <v>1291901</v>
      </c>
      <c r="E89" s="32">
        <v>116149</v>
      </c>
      <c r="F89" s="33">
        <v>2403</v>
      </c>
      <c r="G89" s="33">
        <v>1040</v>
      </c>
      <c r="H89" s="33">
        <v>3197</v>
      </c>
      <c r="I89" s="33">
        <v>636</v>
      </c>
      <c r="J89" s="33">
        <v>6726</v>
      </c>
      <c r="K89" s="33">
        <v>2031</v>
      </c>
      <c r="L89" s="33">
        <v>277</v>
      </c>
      <c r="M89" s="33">
        <v>167</v>
      </c>
      <c r="N89" s="33">
        <v>471</v>
      </c>
      <c r="O89" s="33">
        <v>11646</v>
      </c>
      <c r="P89" s="33">
        <v>3913</v>
      </c>
      <c r="Q89" s="33">
        <v>313</v>
      </c>
      <c r="R89" s="33">
        <v>66</v>
      </c>
      <c r="S89" s="33">
        <v>10651</v>
      </c>
      <c r="T89" s="33">
        <v>7816</v>
      </c>
      <c r="U89" s="33">
        <v>758</v>
      </c>
      <c r="V89" s="33">
        <v>640</v>
      </c>
      <c r="W89" s="33">
        <v>2353</v>
      </c>
      <c r="X89" s="33">
        <v>1342</v>
      </c>
      <c r="Y89" s="33">
        <v>645</v>
      </c>
      <c r="Z89" s="33">
        <v>620</v>
      </c>
      <c r="AA89" s="33">
        <v>1206</v>
      </c>
      <c r="AB89" s="33" t="s">
        <v>60</v>
      </c>
      <c r="AC89" s="33">
        <v>1275</v>
      </c>
      <c r="AD89" s="33">
        <v>656</v>
      </c>
      <c r="AE89" s="33">
        <v>2921</v>
      </c>
      <c r="AF89" s="33">
        <v>312</v>
      </c>
      <c r="AG89" s="33">
        <v>213</v>
      </c>
      <c r="AH89" s="33">
        <v>1874</v>
      </c>
      <c r="AI89" s="33">
        <v>437</v>
      </c>
      <c r="AJ89" s="33">
        <v>1676</v>
      </c>
      <c r="AK89" s="33">
        <v>669</v>
      </c>
      <c r="AL89" s="33">
        <v>3135</v>
      </c>
      <c r="AM89" s="33">
        <v>2444</v>
      </c>
      <c r="AN89" s="33">
        <v>53</v>
      </c>
      <c r="AO89" s="33">
        <v>9783</v>
      </c>
      <c r="AP89" s="33">
        <v>2276</v>
      </c>
      <c r="AQ89" s="33">
        <v>537</v>
      </c>
      <c r="AR89" s="33">
        <v>3134</v>
      </c>
      <c r="AS89" s="33">
        <v>653</v>
      </c>
      <c r="AT89" s="33">
        <v>1446</v>
      </c>
      <c r="AU89" s="33">
        <v>706</v>
      </c>
      <c r="AV89" s="33">
        <v>4453</v>
      </c>
      <c r="AW89" s="33">
        <v>7184</v>
      </c>
      <c r="AX89" s="33">
        <v>545</v>
      </c>
      <c r="AY89" s="33">
        <v>45</v>
      </c>
      <c r="AZ89" s="33">
        <v>2073</v>
      </c>
      <c r="BA89" s="33">
        <v>1427</v>
      </c>
      <c r="BB89" s="33">
        <v>446</v>
      </c>
      <c r="BC89" s="33">
        <v>6291</v>
      </c>
      <c r="BD89" s="33">
        <v>568</v>
      </c>
    </row>
    <row r="90" spans="1:56" x14ac:dyDescent="0.25">
      <c r="A90" s="7" t="s">
        <v>31</v>
      </c>
      <c r="B90" s="34">
        <v>5244256</v>
      </c>
      <c r="C90" s="34">
        <v>4480630</v>
      </c>
      <c r="D90" s="34">
        <v>647946</v>
      </c>
      <c r="E90" s="32">
        <v>89872</v>
      </c>
      <c r="F90" s="33">
        <v>266</v>
      </c>
      <c r="G90" s="33">
        <v>1169</v>
      </c>
      <c r="H90" s="33">
        <v>4165</v>
      </c>
      <c r="I90" s="33">
        <v>279</v>
      </c>
      <c r="J90" s="33">
        <v>6233</v>
      </c>
      <c r="K90" s="33">
        <v>2521</v>
      </c>
      <c r="L90" s="33">
        <v>211</v>
      </c>
      <c r="M90" s="33">
        <v>176</v>
      </c>
      <c r="N90" s="33">
        <v>306</v>
      </c>
      <c r="O90" s="33">
        <v>2575</v>
      </c>
      <c r="P90" s="33">
        <v>1776</v>
      </c>
      <c r="Q90" s="33">
        <v>227</v>
      </c>
      <c r="R90" s="33">
        <v>231</v>
      </c>
      <c r="S90" s="33">
        <v>6641</v>
      </c>
      <c r="T90" s="33">
        <v>1120</v>
      </c>
      <c r="U90" s="33">
        <v>4948</v>
      </c>
      <c r="V90" s="33">
        <v>1067</v>
      </c>
      <c r="W90" s="33">
        <v>402</v>
      </c>
      <c r="X90" s="33">
        <v>519</v>
      </c>
      <c r="Y90" s="33">
        <v>172</v>
      </c>
      <c r="Z90" s="33">
        <v>1259</v>
      </c>
      <c r="AA90" s="33">
        <v>1092</v>
      </c>
      <c r="AB90" s="33">
        <v>2631</v>
      </c>
      <c r="AC90" s="33" t="s">
        <v>60</v>
      </c>
      <c r="AD90" s="33">
        <v>196</v>
      </c>
      <c r="AE90" s="33">
        <v>1549</v>
      </c>
      <c r="AF90" s="33">
        <v>1020</v>
      </c>
      <c r="AG90" s="33">
        <v>734</v>
      </c>
      <c r="AH90" s="33">
        <v>540</v>
      </c>
      <c r="AI90" s="33">
        <v>183</v>
      </c>
      <c r="AJ90" s="33">
        <v>513</v>
      </c>
      <c r="AK90" s="33">
        <v>151</v>
      </c>
      <c r="AL90" s="33">
        <v>1309</v>
      </c>
      <c r="AM90" s="33">
        <v>1673</v>
      </c>
      <c r="AN90" s="33">
        <v>7316</v>
      </c>
      <c r="AO90" s="33">
        <v>1035</v>
      </c>
      <c r="AP90" s="33">
        <v>284</v>
      </c>
      <c r="AQ90" s="33">
        <v>738</v>
      </c>
      <c r="AR90" s="33">
        <v>730</v>
      </c>
      <c r="AS90" s="33">
        <v>123</v>
      </c>
      <c r="AT90" s="33">
        <v>1597</v>
      </c>
      <c r="AU90" s="33">
        <v>3237</v>
      </c>
      <c r="AV90" s="33">
        <v>1155</v>
      </c>
      <c r="AW90" s="33">
        <v>2619</v>
      </c>
      <c r="AX90" s="33">
        <v>1013</v>
      </c>
      <c r="AY90" s="33">
        <v>0</v>
      </c>
      <c r="AZ90" s="33">
        <v>2371</v>
      </c>
      <c r="BA90" s="33">
        <v>1328</v>
      </c>
      <c r="BB90" s="33">
        <v>200</v>
      </c>
      <c r="BC90" s="33">
        <v>17929</v>
      </c>
      <c r="BD90" s="33">
        <v>343</v>
      </c>
    </row>
    <row r="91" spans="1:56" x14ac:dyDescent="0.25">
      <c r="A91" s="7" t="s">
        <v>32</v>
      </c>
      <c r="B91" s="34">
        <v>2931228</v>
      </c>
      <c r="C91" s="34">
        <v>2510729</v>
      </c>
      <c r="D91" s="34">
        <v>340266</v>
      </c>
      <c r="E91" s="32">
        <v>72321</v>
      </c>
      <c r="F91" s="33">
        <v>8306</v>
      </c>
      <c r="G91" s="33">
        <v>1192</v>
      </c>
      <c r="H91" s="33">
        <v>187</v>
      </c>
      <c r="I91" s="33">
        <v>4941</v>
      </c>
      <c r="J91" s="33">
        <v>3000</v>
      </c>
      <c r="K91" s="33">
        <v>1167</v>
      </c>
      <c r="L91" s="33">
        <v>71</v>
      </c>
      <c r="M91" s="33">
        <v>0</v>
      </c>
      <c r="N91" s="33">
        <v>0</v>
      </c>
      <c r="O91" s="33">
        <v>4814</v>
      </c>
      <c r="P91" s="33">
        <v>4014</v>
      </c>
      <c r="Q91" s="33">
        <v>276</v>
      </c>
      <c r="R91" s="33">
        <v>121</v>
      </c>
      <c r="S91" s="33">
        <v>3030</v>
      </c>
      <c r="T91" s="33">
        <v>1403</v>
      </c>
      <c r="U91" s="33">
        <v>114</v>
      </c>
      <c r="V91" s="33">
        <v>330</v>
      </c>
      <c r="W91" s="33">
        <v>407</v>
      </c>
      <c r="X91" s="33">
        <v>7390</v>
      </c>
      <c r="Y91" s="33">
        <v>0</v>
      </c>
      <c r="Z91" s="33">
        <v>649</v>
      </c>
      <c r="AA91" s="33">
        <v>107</v>
      </c>
      <c r="AB91" s="33">
        <v>2495</v>
      </c>
      <c r="AC91" s="33">
        <v>863</v>
      </c>
      <c r="AD91" s="33" t="s">
        <v>60</v>
      </c>
      <c r="AE91" s="33">
        <v>959</v>
      </c>
      <c r="AF91" s="33">
        <v>314</v>
      </c>
      <c r="AG91" s="33">
        <v>0</v>
      </c>
      <c r="AH91" s="33">
        <v>408</v>
      </c>
      <c r="AI91" s="33">
        <v>0</v>
      </c>
      <c r="AJ91" s="33">
        <v>403</v>
      </c>
      <c r="AK91" s="33">
        <v>633</v>
      </c>
      <c r="AL91" s="33">
        <v>1026</v>
      </c>
      <c r="AM91" s="33">
        <v>2227</v>
      </c>
      <c r="AN91" s="33">
        <v>0</v>
      </c>
      <c r="AO91" s="33">
        <v>1312</v>
      </c>
      <c r="AP91" s="33">
        <v>663</v>
      </c>
      <c r="AQ91" s="33">
        <v>0</v>
      </c>
      <c r="AR91" s="33">
        <v>750</v>
      </c>
      <c r="AS91" s="33">
        <v>145</v>
      </c>
      <c r="AT91" s="33">
        <v>1860</v>
      </c>
      <c r="AU91" s="33">
        <v>56</v>
      </c>
      <c r="AV91" s="33">
        <v>8158</v>
      </c>
      <c r="AW91" s="33">
        <v>5755</v>
      </c>
      <c r="AX91" s="33">
        <v>232</v>
      </c>
      <c r="AY91" s="33">
        <v>0</v>
      </c>
      <c r="AZ91" s="33">
        <v>572</v>
      </c>
      <c r="BA91" s="33">
        <v>508</v>
      </c>
      <c r="BB91" s="33">
        <v>94</v>
      </c>
      <c r="BC91" s="33">
        <v>879</v>
      </c>
      <c r="BD91" s="33">
        <v>490</v>
      </c>
    </row>
    <row r="92" spans="1:56" x14ac:dyDescent="0.25">
      <c r="A92" s="7" t="s">
        <v>33</v>
      </c>
      <c r="B92" s="34">
        <v>5920858</v>
      </c>
      <c r="C92" s="34">
        <v>4968921</v>
      </c>
      <c r="D92" s="34">
        <v>786726</v>
      </c>
      <c r="E92" s="32">
        <v>145226</v>
      </c>
      <c r="F92" s="33">
        <v>819</v>
      </c>
      <c r="G92" s="33">
        <v>1051</v>
      </c>
      <c r="H92" s="33">
        <v>2988</v>
      </c>
      <c r="I92" s="33">
        <v>4381</v>
      </c>
      <c r="J92" s="33">
        <v>9840</v>
      </c>
      <c r="K92" s="33">
        <v>1903</v>
      </c>
      <c r="L92" s="33">
        <v>243</v>
      </c>
      <c r="M92" s="33">
        <v>314</v>
      </c>
      <c r="N92" s="33">
        <v>478</v>
      </c>
      <c r="O92" s="33">
        <v>8317</v>
      </c>
      <c r="P92" s="33">
        <v>2492</v>
      </c>
      <c r="Q92" s="33">
        <v>380</v>
      </c>
      <c r="R92" s="33">
        <v>830</v>
      </c>
      <c r="S92" s="33">
        <v>21277</v>
      </c>
      <c r="T92" s="33">
        <v>3351</v>
      </c>
      <c r="U92" s="33">
        <v>4708</v>
      </c>
      <c r="V92" s="33">
        <v>23427</v>
      </c>
      <c r="W92" s="33">
        <v>2552</v>
      </c>
      <c r="X92" s="33">
        <v>2238</v>
      </c>
      <c r="Y92" s="33">
        <v>171</v>
      </c>
      <c r="Z92" s="33">
        <v>1359</v>
      </c>
      <c r="AA92" s="33">
        <v>1395</v>
      </c>
      <c r="AB92" s="33">
        <v>2610</v>
      </c>
      <c r="AC92" s="33">
        <v>1701</v>
      </c>
      <c r="AD92" s="33">
        <v>1183</v>
      </c>
      <c r="AE92" s="33" t="s">
        <v>60</v>
      </c>
      <c r="AF92" s="33">
        <v>220</v>
      </c>
      <c r="AG92" s="33">
        <v>2636</v>
      </c>
      <c r="AH92" s="33">
        <v>1060</v>
      </c>
      <c r="AI92" s="33">
        <v>108</v>
      </c>
      <c r="AJ92" s="33">
        <v>1320</v>
      </c>
      <c r="AK92" s="33">
        <v>150</v>
      </c>
      <c r="AL92" s="33">
        <v>2630</v>
      </c>
      <c r="AM92" s="33">
        <v>1825</v>
      </c>
      <c r="AN92" s="33">
        <v>848</v>
      </c>
      <c r="AO92" s="33">
        <v>2163</v>
      </c>
      <c r="AP92" s="33">
        <v>4647</v>
      </c>
      <c r="AQ92" s="33">
        <v>314</v>
      </c>
      <c r="AR92" s="33">
        <v>1639</v>
      </c>
      <c r="AS92" s="33">
        <v>0</v>
      </c>
      <c r="AT92" s="33">
        <v>954</v>
      </c>
      <c r="AU92" s="33">
        <v>512</v>
      </c>
      <c r="AV92" s="33">
        <v>3311</v>
      </c>
      <c r="AW92" s="33">
        <v>12884</v>
      </c>
      <c r="AX92" s="33">
        <v>1319</v>
      </c>
      <c r="AY92" s="33">
        <v>498</v>
      </c>
      <c r="AZ92" s="33">
        <v>3206</v>
      </c>
      <c r="BA92" s="33">
        <v>1107</v>
      </c>
      <c r="BB92" s="33">
        <v>177</v>
      </c>
      <c r="BC92" s="33">
        <v>1331</v>
      </c>
      <c r="BD92" s="33">
        <v>359</v>
      </c>
    </row>
    <row r="93" spans="1:56" x14ac:dyDescent="0.25">
      <c r="A93" s="7" t="s">
        <v>34</v>
      </c>
      <c r="B93" s="34">
        <v>978507</v>
      </c>
      <c r="C93" s="34">
        <v>821709</v>
      </c>
      <c r="D93" s="34">
        <v>117752</v>
      </c>
      <c r="E93" s="32">
        <v>35630</v>
      </c>
      <c r="F93" s="33">
        <v>212</v>
      </c>
      <c r="G93" s="33">
        <v>650</v>
      </c>
      <c r="H93" s="33">
        <v>1909</v>
      </c>
      <c r="I93" s="33">
        <v>672</v>
      </c>
      <c r="J93" s="33">
        <v>5756</v>
      </c>
      <c r="K93" s="33">
        <v>2185</v>
      </c>
      <c r="L93" s="33">
        <v>128</v>
      </c>
      <c r="M93" s="33">
        <v>71</v>
      </c>
      <c r="N93" s="33">
        <v>0</v>
      </c>
      <c r="O93" s="33">
        <v>1373</v>
      </c>
      <c r="P93" s="33">
        <v>46</v>
      </c>
      <c r="Q93" s="33">
        <v>0</v>
      </c>
      <c r="R93" s="33">
        <v>1458</v>
      </c>
      <c r="S93" s="33">
        <v>1094</v>
      </c>
      <c r="T93" s="33">
        <v>251</v>
      </c>
      <c r="U93" s="33">
        <v>169</v>
      </c>
      <c r="V93" s="33">
        <v>60</v>
      </c>
      <c r="W93" s="33">
        <v>321</v>
      </c>
      <c r="X93" s="33">
        <v>85</v>
      </c>
      <c r="Y93" s="33">
        <v>76</v>
      </c>
      <c r="Z93" s="33">
        <v>51</v>
      </c>
      <c r="AA93" s="33">
        <v>59</v>
      </c>
      <c r="AB93" s="33">
        <v>648</v>
      </c>
      <c r="AC93" s="33">
        <v>1323</v>
      </c>
      <c r="AD93" s="33">
        <v>242</v>
      </c>
      <c r="AE93" s="33">
        <v>564</v>
      </c>
      <c r="AF93" s="33" t="s">
        <v>60</v>
      </c>
      <c r="AG93" s="33">
        <v>340</v>
      </c>
      <c r="AH93" s="33">
        <v>548</v>
      </c>
      <c r="AI93" s="33">
        <v>0</v>
      </c>
      <c r="AJ93" s="33">
        <v>0</v>
      </c>
      <c r="AK93" s="33">
        <v>660</v>
      </c>
      <c r="AL93" s="33">
        <v>246</v>
      </c>
      <c r="AM93" s="33">
        <v>1072</v>
      </c>
      <c r="AN93" s="33">
        <v>1677</v>
      </c>
      <c r="AO93" s="33">
        <v>89</v>
      </c>
      <c r="AP93" s="33">
        <v>182</v>
      </c>
      <c r="AQ93" s="33">
        <v>1620</v>
      </c>
      <c r="AR93" s="33">
        <v>419</v>
      </c>
      <c r="AS93" s="33">
        <v>0</v>
      </c>
      <c r="AT93" s="33">
        <v>110</v>
      </c>
      <c r="AU93" s="33">
        <v>295</v>
      </c>
      <c r="AV93" s="33">
        <v>111</v>
      </c>
      <c r="AW93" s="33">
        <v>2101</v>
      </c>
      <c r="AX93" s="33">
        <v>964</v>
      </c>
      <c r="AY93" s="33">
        <v>0</v>
      </c>
      <c r="AZ93" s="33">
        <v>497</v>
      </c>
      <c r="BA93" s="33">
        <v>3250</v>
      </c>
      <c r="BB93" s="33">
        <v>0</v>
      </c>
      <c r="BC93" s="33">
        <v>357</v>
      </c>
      <c r="BD93" s="33">
        <v>1689</v>
      </c>
    </row>
    <row r="94" spans="1:56" x14ac:dyDescent="0.25">
      <c r="A94" s="7" t="s">
        <v>35</v>
      </c>
      <c r="B94" s="34">
        <v>1802697</v>
      </c>
      <c r="C94" s="34">
        <v>1497138</v>
      </c>
      <c r="D94" s="34">
        <v>247005</v>
      </c>
      <c r="E94" s="32">
        <v>51290</v>
      </c>
      <c r="F94" s="33">
        <v>232</v>
      </c>
      <c r="G94" s="33">
        <v>35</v>
      </c>
      <c r="H94" s="33">
        <v>2322</v>
      </c>
      <c r="I94" s="33">
        <v>674</v>
      </c>
      <c r="J94" s="33">
        <v>4430</v>
      </c>
      <c r="K94" s="33">
        <v>4182</v>
      </c>
      <c r="L94" s="33">
        <v>361</v>
      </c>
      <c r="M94" s="33">
        <v>177</v>
      </c>
      <c r="N94" s="33">
        <v>0</v>
      </c>
      <c r="O94" s="33">
        <v>1775</v>
      </c>
      <c r="P94" s="33">
        <v>1202</v>
      </c>
      <c r="Q94" s="33">
        <v>257</v>
      </c>
      <c r="R94" s="33">
        <v>127</v>
      </c>
      <c r="S94" s="33">
        <v>1820</v>
      </c>
      <c r="T94" s="33">
        <v>639</v>
      </c>
      <c r="U94" s="33">
        <v>5536</v>
      </c>
      <c r="V94" s="33">
        <v>2484</v>
      </c>
      <c r="W94" s="33">
        <v>153</v>
      </c>
      <c r="X94" s="33">
        <v>89</v>
      </c>
      <c r="Y94" s="33">
        <v>0</v>
      </c>
      <c r="Z94" s="33">
        <v>77</v>
      </c>
      <c r="AA94" s="33">
        <v>100</v>
      </c>
      <c r="AB94" s="33">
        <v>726</v>
      </c>
      <c r="AC94" s="33">
        <v>2254</v>
      </c>
      <c r="AD94" s="33">
        <v>823</v>
      </c>
      <c r="AE94" s="33">
        <v>2723</v>
      </c>
      <c r="AF94" s="33">
        <v>112</v>
      </c>
      <c r="AG94" s="33" t="s">
        <v>60</v>
      </c>
      <c r="AH94" s="33">
        <v>232</v>
      </c>
      <c r="AI94" s="33">
        <v>0</v>
      </c>
      <c r="AJ94" s="33">
        <v>143</v>
      </c>
      <c r="AK94" s="33">
        <v>831</v>
      </c>
      <c r="AL94" s="33">
        <v>111</v>
      </c>
      <c r="AM94" s="33">
        <v>442</v>
      </c>
      <c r="AN94" s="33">
        <v>777</v>
      </c>
      <c r="AO94" s="33">
        <v>1232</v>
      </c>
      <c r="AP94" s="33">
        <v>702</v>
      </c>
      <c r="AQ94" s="33">
        <v>506</v>
      </c>
      <c r="AR94" s="33">
        <v>345</v>
      </c>
      <c r="AS94" s="33">
        <v>0</v>
      </c>
      <c r="AT94" s="33">
        <v>65</v>
      </c>
      <c r="AU94" s="33">
        <v>2936</v>
      </c>
      <c r="AV94" s="33">
        <v>77</v>
      </c>
      <c r="AW94" s="33">
        <v>4445</v>
      </c>
      <c r="AX94" s="33">
        <v>537</v>
      </c>
      <c r="AY94" s="33">
        <v>0</v>
      </c>
      <c r="AZ94" s="33">
        <v>772</v>
      </c>
      <c r="BA94" s="33">
        <v>1230</v>
      </c>
      <c r="BB94" s="33">
        <v>73</v>
      </c>
      <c r="BC94" s="33">
        <v>1046</v>
      </c>
      <c r="BD94" s="33">
        <v>1478</v>
      </c>
    </row>
    <row r="95" spans="1:56" x14ac:dyDescent="0.25">
      <c r="A95" s="7" t="s">
        <v>36</v>
      </c>
      <c r="B95" s="34">
        <v>2667364</v>
      </c>
      <c r="C95" s="34">
        <v>2030410</v>
      </c>
      <c r="D95" s="34">
        <v>517261</v>
      </c>
      <c r="E95" s="32">
        <v>102677</v>
      </c>
      <c r="F95" s="33">
        <v>150</v>
      </c>
      <c r="G95" s="33">
        <v>511</v>
      </c>
      <c r="H95" s="33">
        <v>7818</v>
      </c>
      <c r="I95" s="33">
        <v>530</v>
      </c>
      <c r="J95" s="33">
        <v>35472</v>
      </c>
      <c r="K95" s="33">
        <v>2935</v>
      </c>
      <c r="L95" s="33">
        <v>648</v>
      </c>
      <c r="M95" s="33">
        <v>0</v>
      </c>
      <c r="N95" s="33">
        <v>0</v>
      </c>
      <c r="O95" s="33">
        <v>3579</v>
      </c>
      <c r="P95" s="33">
        <v>1187</v>
      </c>
      <c r="Q95" s="33">
        <v>4363</v>
      </c>
      <c r="R95" s="33">
        <v>1686</v>
      </c>
      <c r="S95" s="33">
        <v>1711</v>
      </c>
      <c r="T95" s="33">
        <v>739</v>
      </c>
      <c r="U95" s="33">
        <v>543</v>
      </c>
      <c r="V95" s="33">
        <v>453</v>
      </c>
      <c r="W95" s="33">
        <v>569</v>
      </c>
      <c r="X95" s="33">
        <v>733</v>
      </c>
      <c r="Y95" s="33">
        <v>0</v>
      </c>
      <c r="Z95" s="33">
        <v>485</v>
      </c>
      <c r="AA95" s="33">
        <v>1275</v>
      </c>
      <c r="AB95" s="33">
        <v>2202</v>
      </c>
      <c r="AC95" s="33">
        <v>805</v>
      </c>
      <c r="AD95" s="33">
        <v>946</v>
      </c>
      <c r="AE95" s="33">
        <v>1747</v>
      </c>
      <c r="AF95" s="33">
        <v>770</v>
      </c>
      <c r="AG95" s="33">
        <v>1129</v>
      </c>
      <c r="AH95" s="33" t="s">
        <v>60</v>
      </c>
      <c r="AI95" s="33">
        <v>59</v>
      </c>
      <c r="AJ95" s="33">
        <v>1528</v>
      </c>
      <c r="AK95" s="33">
        <v>1220</v>
      </c>
      <c r="AL95" s="33">
        <v>1204</v>
      </c>
      <c r="AM95" s="33">
        <v>957</v>
      </c>
      <c r="AN95" s="33">
        <v>37</v>
      </c>
      <c r="AO95" s="33">
        <v>1554</v>
      </c>
      <c r="AP95" s="33">
        <v>886</v>
      </c>
      <c r="AQ95" s="33">
        <v>2629</v>
      </c>
      <c r="AR95" s="33">
        <v>1567</v>
      </c>
      <c r="AS95" s="33">
        <v>167</v>
      </c>
      <c r="AT95" s="33">
        <v>312</v>
      </c>
      <c r="AU95" s="33">
        <v>1203</v>
      </c>
      <c r="AV95" s="33">
        <v>706</v>
      </c>
      <c r="AW95" s="33">
        <v>5224</v>
      </c>
      <c r="AX95" s="33">
        <v>4500</v>
      </c>
      <c r="AY95" s="33">
        <v>197</v>
      </c>
      <c r="AZ95" s="33">
        <v>1832</v>
      </c>
      <c r="BA95" s="33">
        <v>3290</v>
      </c>
      <c r="BB95" s="33">
        <v>56</v>
      </c>
      <c r="BC95" s="33">
        <v>419</v>
      </c>
      <c r="BD95" s="33">
        <v>144</v>
      </c>
    </row>
    <row r="96" spans="1:56" x14ac:dyDescent="0.25">
      <c r="A96" s="7" t="s">
        <v>37</v>
      </c>
      <c r="B96" s="34">
        <v>1303865</v>
      </c>
      <c r="C96" s="34">
        <v>1118359</v>
      </c>
      <c r="D96" s="34">
        <v>141213</v>
      </c>
      <c r="E96" s="32">
        <v>39367</v>
      </c>
      <c r="F96" s="33">
        <v>152</v>
      </c>
      <c r="G96" s="33">
        <v>0</v>
      </c>
      <c r="H96" s="33">
        <v>544</v>
      </c>
      <c r="I96" s="33">
        <v>0</v>
      </c>
      <c r="J96" s="33">
        <v>1692</v>
      </c>
      <c r="K96" s="33">
        <v>240</v>
      </c>
      <c r="L96" s="33">
        <v>3134</v>
      </c>
      <c r="M96" s="33">
        <v>0</v>
      </c>
      <c r="N96" s="33">
        <v>298</v>
      </c>
      <c r="O96" s="33">
        <v>1659</v>
      </c>
      <c r="P96" s="33">
        <v>0</v>
      </c>
      <c r="Q96" s="33">
        <v>51</v>
      </c>
      <c r="R96" s="33">
        <v>66</v>
      </c>
      <c r="S96" s="33">
        <v>850</v>
      </c>
      <c r="T96" s="33">
        <v>23</v>
      </c>
      <c r="U96" s="33">
        <v>109</v>
      </c>
      <c r="V96" s="33">
        <v>57</v>
      </c>
      <c r="W96" s="33">
        <v>0</v>
      </c>
      <c r="X96" s="33">
        <v>19</v>
      </c>
      <c r="Y96" s="33">
        <v>3242</v>
      </c>
      <c r="Z96" s="33">
        <v>49</v>
      </c>
      <c r="AA96" s="33">
        <v>13752</v>
      </c>
      <c r="AB96" s="33">
        <v>230</v>
      </c>
      <c r="AC96" s="33">
        <v>240</v>
      </c>
      <c r="AD96" s="33">
        <v>25</v>
      </c>
      <c r="AE96" s="33">
        <v>295</v>
      </c>
      <c r="AF96" s="33">
        <v>486</v>
      </c>
      <c r="AG96" s="33">
        <v>0</v>
      </c>
      <c r="AH96" s="33">
        <v>95</v>
      </c>
      <c r="AI96" s="33" t="s">
        <v>60</v>
      </c>
      <c r="AJ96" s="33">
        <v>540</v>
      </c>
      <c r="AK96" s="33">
        <v>276</v>
      </c>
      <c r="AL96" s="33">
        <v>2462</v>
      </c>
      <c r="AM96" s="33">
        <v>471</v>
      </c>
      <c r="AN96" s="33">
        <v>0</v>
      </c>
      <c r="AO96" s="33">
        <v>28</v>
      </c>
      <c r="AP96" s="33">
        <v>0</v>
      </c>
      <c r="AQ96" s="33">
        <v>508</v>
      </c>
      <c r="AR96" s="33">
        <v>674</v>
      </c>
      <c r="AS96" s="33">
        <v>988</v>
      </c>
      <c r="AT96" s="33">
        <v>51</v>
      </c>
      <c r="AU96" s="33">
        <v>0</v>
      </c>
      <c r="AV96" s="33">
        <v>372</v>
      </c>
      <c r="AW96" s="33">
        <v>1570</v>
      </c>
      <c r="AX96" s="33">
        <v>279</v>
      </c>
      <c r="AY96" s="33">
        <v>2566</v>
      </c>
      <c r="AZ96" s="33">
        <v>745</v>
      </c>
      <c r="BA96" s="33">
        <v>261</v>
      </c>
      <c r="BB96" s="33">
        <v>0</v>
      </c>
      <c r="BC96" s="33">
        <v>268</v>
      </c>
      <c r="BD96" s="33">
        <v>0</v>
      </c>
    </row>
    <row r="97" spans="1:56" x14ac:dyDescent="0.25">
      <c r="A97" s="7" t="s">
        <v>38</v>
      </c>
      <c r="B97" s="35">
        <v>8709933</v>
      </c>
      <c r="C97" s="35">
        <v>7841470</v>
      </c>
      <c r="D97" s="35">
        <v>684482</v>
      </c>
      <c r="E97" s="32">
        <v>127369</v>
      </c>
      <c r="F97" s="33">
        <v>616</v>
      </c>
      <c r="G97" s="33">
        <v>383</v>
      </c>
      <c r="H97" s="33">
        <v>1625</v>
      </c>
      <c r="I97" s="33">
        <v>258</v>
      </c>
      <c r="J97" s="33">
        <v>8777</v>
      </c>
      <c r="K97" s="33">
        <v>807</v>
      </c>
      <c r="L97" s="33">
        <v>2503</v>
      </c>
      <c r="M97" s="33">
        <v>1543</v>
      </c>
      <c r="N97" s="33">
        <v>431</v>
      </c>
      <c r="O97" s="33">
        <v>9841</v>
      </c>
      <c r="P97" s="33">
        <v>4588</v>
      </c>
      <c r="Q97" s="33">
        <v>385</v>
      </c>
      <c r="R97" s="33">
        <v>91</v>
      </c>
      <c r="S97" s="33">
        <v>2656</v>
      </c>
      <c r="T97" s="33">
        <v>402</v>
      </c>
      <c r="U97" s="33">
        <v>332</v>
      </c>
      <c r="V97" s="33">
        <v>442</v>
      </c>
      <c r="W97" s="33">
        <v>91</v>
      </c>
      <c r="X97" s="33">
        <v>249</v>
      </c>
      <c r="Y97" s="33">
        <v>95</v>
      </c>
      <c r="Z97" s="33">
        <v>4231</v>
      </c>
      <c r="AA97" s="33">
        <v>2626</v>
      </c>
      <c r="AB97" s="33">
        <v>1070</v>
      </c>
      <c r="AC97" s="33">
        <v>322</v>
      </c>
      <c r="AD97" s="33">
        <v>450</v>
      </c>
      <c r="AE97" s="33">
        <v>727</v>
      </c>
      <c r="AF97" s="33">
        <v>122</v>
      </c>
      <c r="AG97" s="33">
        <v>261</v>
      </c>
      <c r="AH97" s="33">
        <v>874</v>
      </c>
      <c r="AI97" s="33">
        <v>705</v>
      </c>
      <c r="AJ97" s="33" t="s">
        <v>60</v>
      </c>
      <c r="AK97" s="33">
        <v>421</v>
      </c>
      <c r="AL97" s="33">
        <v>41374</v>
      </c>
      <c r="AM97" s="33">
        <v>3052</v>
      </c>
      <c r="AN97" s="33">
        <v>0</v>
      </c>
      <c r="AO97" s="33">
        <v>1584</v>
      </c>
      <c r="AP97" s="33">
        <v>32</v>
      </c>
      <c r="AQ97" s="33">
        <v>613</v>
      </c>
      <c r="AR97" s="33">
        <v>22225</v>
      </c>
      <c r="AS97" s="33">
        <v>332</v>
      </c>
      <c r="AT97" s="33">
        <v>1134</v>
      </c>
      <c r="AU97" s="33">
        <v>0</v>
      </c>
      <c r="AV97" s="33">
        <v>852</v>
      </c>
      <c r="AW97" s="33">
        <v>3434</v>
      </c>
      <c r="AX97" s="33">
        <v>178</v>
      </c>
      <c r="AY97" s="33">
        <v>57</v>
      </c>
      <c r="AZ97" s="33">
        <v>2670</v>
      </c>
      <c r="BA97" s="33">
        <v>964</v>
      </c>
      <c r="BB97" s="33">
        <v>358</v>
      </c>
      <c r="BC97" s="33">
        <v>586</v>
      </c>
      <c r="BD97" s="33">
        <v>0</v>
      </c>
    </row>
    <row r="98" spans="1:56" x14ac:dyDescent="0.25">
      <c r="A98" s="7" t="s">
        <v>39</v>
      </c>
      <c r="B98" s="35">
        <v>2039549</v>
      </c>
      <c r="C98" s="35">
        <v>1735950</v>
      </c>
      <c r="D98" s="35">
        <v>220663</v>
      </c>
      <c r="E98" s="32">
        <v>73605</v>
      </c>
      <c r="F98" s="33">
        <v>751</v>
      </c>
      <c r="G98" s="33">
        <v>969</v>
      </c>
      <c r="H98" s="33">
        <v>6117</v>
      </c>
      <c r="I98" s="33">
        <v>77</v>
      </c>
      <c r="J98" s="33">
        <v>6547</v>
      </c>
      <c r="K98" s="33">
        <v>2852</v>
      </c>
      <c r="L98" s="33">
        <v>25</v>
      </c>
      <c r="M98" s="33">
        <v>391</v>
      </c>
      <c r="N98" s="33">
        <v>56</v>
      </c>
      <c r="O98" s="33">
        <v>3259</v>
      </c>
      <c r="P98" s="33">
        <v>1977</v>
      </c>
      <c r="Q98" s="33">
        <v>122</v>
      </c>
      <c r="R98" s="33">
        <v>755</v>
      </c>
      <c r="S98" s="33">
        <v>526</v>
      </c>
      <c r="T98" s="33">
        <v>465</v>
      </c>
      <c r="U98" s="33">
        <v>0</v>
      </c>
      <c r="V98" s="33">
        <v>751</v>
      </c>
      <c r="W98" s="33">
        <v>739</v>
      </c>
      <c r="X98" s="33">
        <v>65</v>
      </c>
      <c r="Y98" s="33">
        <v>94</v>
      </c>
      <c r="Z98" s="33">
        <v>1968</v>
      </c>
      <c r="AA98" s="33">
        <v>2076</v>
      </c>
      <c r="AB98" s="33">
        <v>1460</v>
      </c>
      <c r="AC98" s="33">
        <v>179</v>
      </c>
      <c r="AD98" s="33">
        <v>719</v>
      </c>
      <c r="AE98" s="33">
        <v>138</v>
      </c>
      <c r="AF98" s="33">
        <v>1003</v>
      </c>
      <c r="AG98" s="33">
        <v>530</v>
      </c>
      <c r="AH98" s="33">
        <v>4192</v>
      </c>
      <c r="AI98" s="33">
        <v>79</v>
      </c>
      <c r="AJ98" s="33">
        <v>160</v>
      </c>
      <c r="AK98" s="33" t="s">
        <v>60</v>
      </c>
      <c r="AL98" s="33">
        <v>784</v>
      </c>
      <c r="AM98" s="33">
        <v>1793</v>
      </c>
      <c r="AN98" s="33">
        <v>79</v>
      </c>
      <c r="AO98" s="33">
        <v>1712</v>
      </c>
      <c r="AP98" s="33">
        <v>1182</v>
      </c>
      <c r="AQ98" s="33">
        <v>1659</v>
      </c>
      <c r="AR98" s="33">
        <v>809</v>
      </c>
      <c r="AS98" s="33">
        <v>46</v>
      </c>
      <c r="AT98" s="33">
        <v>152</v>
      </c>
      <c r="AU98" s="33">
        <v>204</v>
      </c>
      <c r="AV98" s="33">
        <v>1269</v>
      </c>
      <c r="AW98" s="33">
        <v>18511</v>
      </c>
      <c r="AX98" s="33">
        <v>1601</v>
      </c>
      <c r="AY98" s="33">
        <v>309</v>
      </c>
      <c r="AZ98" s="33">
        <v>290</v>
      </c>
      <c r="BA98" s="33">
        <v>3004</v>
      </c>
      <c r="BB98" s="33">
        <v>0</v>
      </c>
      <c r="BC98" s="33">
        <v>407</v>
      </c>
      <c r="BD98" s="33">
        <v>752</v>
      </c>
    </row>
    <row r="99" spans="1:56" x14ac:dyDescent="0.25">
      <c r="A99" s="7" t="s">
        <v>40</v>
      </c>
      <c r="B99" s="35">
        <v>19171916</v>
      </c>
      <c r="C99" s="35">
        <v>16976205</v>
      </c>
      <c r="D99" s="35">
        <v>1779540</v>
      </c>
      <c r="E99" s="32">
        <v>269427</v>
      </c>
      <c r="F99" s="33">
        <v>1310</v>
      </c>
      <c r="G99" s="33">
        <v>5070</v>
      </c>
      <c r="H99" s="33">
        <v>2649</v>
      </c>
      <c r="I99" s="33">
        <v>362</v>
      </c>
      <c r="J99" s="33">
        <v>25177</v>
      </c>
      <c r="K99" s="33">
        <v>3135</v>
      </c>
      <c r="L99" s="33">
        <v>15338</v>
      </c>
      <c r="M99" s="33">
        <v>2603</v>
      </c>
      <c r="N99" s="33">
        <v>1983</v>
      </c>
      <c r="O99" s="33">
        <v>30553</v>
      </c>
      <c r="P99" s="33">
        <v>7676</v>
      </c>
      <c r="Q99" s="33">
        <v>259</v>
      </c>
      <c r="R99" s="33">
        <v>198</v>
      </c>
      <c r="S99" s="33">
        <v>6533</v>
      </c>
      <c r="T99" s="33">
        <v>2497</v>
      </c>
      <c r="U99" s="33">
        <v>477</v>
      </c>
      <c r="V99" s="33">
        <v>1189</v>
      </c>
      <c r="W99" s="33">
        <v>804</v>
      </c>
      <c r="X99" s="33">
        <v>1321</v>
      </c>
      <c r="Y99" s="33">
        <v>2270</v>
      </c>
      <c r="Z99" s="33">
        <v>5912</v>
      </c>
      <c r="AA99" s="33">
        <v>16855</v>
      </c>
      <c r="AB99" s="33">
        <v>4779</v>
      </c>
      <c r="AC99" s="33">
        <v>1649</v>
      </c>
      <c r="AD99" s="33">
        <v>872</v>
      </c>
      <c r="AE99" s="33">
        <v>1870</v>
      </c>
      <c r="AF99" s="33">
        <v>237</v>
      </c>
      <c r="AG99" s="33">
        <v>886</v>
      </c>
      <c r="AH99" s="33">
        <v>2077</v>
      </c>
      <c r="AI99" s="33">
        <v>2636</v>
      </c>
      <c r="AJ99" s="33">
        <v>35333</v>
      </c>
      <c r="AK99" s="33">
        <v>829</v>
      </c>
      <c r="AL99" s="33" t="s">
        <v>60</v>
      </c>
      <c r="AM99" s="33">
        <v>13322</v>
      </c>
      <c r="AN99" s="33">
        <v>0</v>
      </c>
      <c r="AO99" s="33">
        <v>6510</v>
      </c>
      <c r="AP99" s="33">
        <v>2298</v>
      </c>
      <c r="AQ99" s="33">
        <v>2284</v>
      </c>
      <c r="AR99" s="33">
        <v>20514</v>
      </c>
      <c r="AS99" s="33">
        <v>1913</v>
      </c>
      <c r="AT99" s="33">
        <v>7161</v>
      </c>
      <c r="AU99" s="33">
        <v>521</v>
      </c>
      <c r="AV99" s="33">
        <v>1730</v>
      </c>
      <c r="AW99" s="33">
        <v>9692</v>
      </c>
      <c r="AX99" s="33">
        <v>910</v>
      </c>
      <c r="AY99" s="33">
        <v>2900</v>
      </c>
      <c r="AZ99" s="33">
        <v>8881</v>
      </c>
      <c r="BA99" s="33">
        <v>2503</v>
      </c>
      <c r="BB99" s="33">
        <v>444</v>
      </c>
      <c r="BC99" s="33">
        <v>2354</v>
      </c>
      <c r="BD99" s="33">
        <v>151</v>
      </c>
    </row>
    <row r="100" spans="1:56" x14ac:dyDescent="0.25">
      <c r="A100" s="7" t="s">
        <v>41</v>
      </c>
      <c r="B100" s="35">
        <v>9443000</v>
      </c>
      <c r="C100" s="35">
        <v>7982017</v>
      </c>
      <c r="D100" s="35">
        <v>1141001</v>
      </c>
      <c r="E100" s="32">
        <v>263256</v>
      </c>
      <c r="F100" s="33">
        <v>3044</v>
      </c>
      <c r="G100" s="33">
        <v>1618</v>
      </c>
      <c r="H100" s="33">
        <v>2847</v>
      </c>
      <c r="I100" s="33">
        <v>550</v>
      </c>
      <c r="J100" s="33">
        <v>16699</v>
      </c>
      <c r="K100" s="33">
        <v>1842</v>
      </c>
      <c r="L100" s="33">
        <v>3752</v>
      </c>
      <c r="M100" s="33">
        <v>479</v>
      </c>
      <c r="N100" s="33">
        <v>1691</v>
      </c>
      <c r="O100" s="33">
        <v>28983</v>
      </c>
      <c r="P100" s="33">
        <v>15943</v>
      </c>
      <c r="Q100" s="33">
        <v>1567</v>
      </c>
      <c r="R100" s="33">
        <v>724</v>
      </c>
      <c r="S100" s="33">
        <v>5657</v>
      </c>
      <c r="T100" s="33">
        <v>4132</v>
      </c>
      <c r="U100" s="33">
        <v>1077</v>
      </c>
      <c r="V100" s="33">
        <v>2192</v>
      </c>
      <c r="W100" s="33">
        <v>4419</v>
      </c>
      <c r="X100" s="33">
        <v>2180</v>
      </c>
      <c r="Y100" s="33">
        <v>2259</v>
      </c>
      <c r="Z100" s="33">
        <v>9881</v>
      </c>
      <c r="AA100" s="33">
        <v>4052</v>
      </c>
      <c r="AB100" s="33">
        <v>5789</v>
      </c>
      <c r="AC100" s="33">
        <v>1839</v>
      </c>
      <c r="AD100" s="33">
        <v>1187</v>
      </c>
      <c r="AE100" s="33">
        <v>1932</v>
      </c>
      <c r="AF100" s="33">
        <v>230</v>
      </c>
      <c r="AG100" s="33">
        <v>516</v>
      </c>
      <c r="AH100" s="33">
        <v>698</v>
      </c>
      <c r="AI100" s="33">
        <v>2130</v>
      </c>
      <c r="AJ100" s="33">
        <v>7195</v>
      </c>
      <c r="AK100" s="33">
        <v>1186</v>
      </c>
      <c r="AL100" s="33">
        <v>19406</v>
      </c>
      <c r="AM100" s="33" t="s">
        <v>60</v>
      </c>
      <c r="AN100" s="33">
        <v>243</v>
      </c>
      <c r="AO100" s="33">
        <v>8661</v>
      </c>
      <c r="AP100" s="33">
        <v>1453</v>
      </c>
      <c r="AQ100" s="33">
        <v>1796</v>
      </c>
      <c r="AR100" s="33">
        <v>11155</v>
      </c>
      <c r="AS100" s="33">
        <v>97</v>
      </c>
      <c r="AT100" s="33">
        <v>23196</v>
      </c>
      <c r="AU100" s="33">
        <v>362</v>
      </c>
      <c r="AV100" s="33">
        <v>8685</v>
      </c>
      <c r="AW100" s="33">
        <v>14329</v>
      </c>
      <c r="AX100" s="33">
        <v>790</v>
      </c>
      <c r="AY100" s="33">
        <v>350</v>
      </c>
      <c r="AZ100" s="33">
        <v>25662</v>
      </c>
      <c r="BA100" s="33">
        <v>2874</v>
      </c>
      <c r="BB100" s="33">
        <v>3025</v>
      </c>
      <c r="BC100" s="33">
        <v>2012</v>
      </c>
      <c r="BD100" s="33">
        <v>870</v>
      </c>
    </row>
    <row r="101" spans="1:56" x14ac:dyDescent="0.25">
      <c r="A101" s="7" t="s">
        <v>42</v>
      </c>
      <c r="B101" s="35">
        <v>665654</v>
      </c>
      <c r="C101" s="35">
        <v>556222</v>
      </c>
      <c r="D101" s="35">
        <v>75720</v>
      </c>
      <c r="E101" s="32">
        <v>30100</v>
      </c>
      <c r="F101" s="33">
        <v>109</v>
      </c>
      <c r="G101" s="33">
        <v>1066</v>
      </c>
      <c r="H101" s="33">
        <v>662</v>
      </c>
      <c r="I101" s="33">
        <v>168</v>
      </c>
      <c r="J101" s="33">
        <v>1411</v>
      </c>
      <c r="K101" s="33">
        <v>873</v>
      </c>
      <c r="L101" s="33">
        <v>30</v>
      </c>
      <c r="M101" s="33">
        <v>0</v>
      </c>
      <c r="N101" s="33">
        <v>175</v>
      </c>
      <c r="O101" s="33">
        <v>492</v>
      </c>
      <c r="P101" s="33">
        <v>799</v>
      </c>
      <c r="Q101" s="33">
        <v>53</v>
      </c>
      <c r="R101" s="33">
        <v>69</v>
      </c>
      <c r="S101" s="33">
        <v>39</v>
      </c>
      <c r="T101" s="33">
        <v>45</v>
      </c>
      <c r="U101" s="33">
        <v>289</v>
      </c>
      <c r="V101" s="33">
        <v>114</v>
      </c>
      <c r="W101" s="33">
        <v>97</v>
      </c>
      <c r="X101" s="33">
        <v>374</v>
      </c>
      <c r="Y101" s="33">
        <v>0</v>
      </c>
      <c r="Z101" s="33">
        <v>121</v>
      </c>
      <c r="AA101" s="33">
        <v>52</v>
      </c>
      <c r="AB101" s="33">
        <v>298</v>
      </c>
      <c r="AC101" s="33">
        <v>12350</v>
      </c>
      <c r="AD101" s="33">
        <v>0</v>
      </c>
      <c r="AE101" s="33">
        <v>197</v>
      </c>
      <c r="AF101" s="33">
        <v>1236</v>
      </c>
      <c r="AG101" s="33">
        <v>328</v>
      </c>
      <c r="AH101" s="33">
        <v>382</v>
      </c>
      <c r="AI101" s="33">
        <v>0</v>
      </c>
      <c r="AJ101" s="33">
        <v>144</v>
      </c>
      <c r="AK101" s="33">
        <v>380</v>
      </c>
      <c r="AL101" s="33">
        <v>188</v>
      </c>
      <c r="AM101" s="33">
        <v>637</v>
      </c>
      <c r="AN101" s="33" t="s">
        <v>60</v>
      </c>
      <c r="AO101" s="33">
        <v>134</v>
      </c>
      <c r="AP101" s="33">
        <v>108</v>
      </c>
      <c r="AQ101" s="33">
        <v>313</v>
      </c>
      <c r="AR101" s="33">
        <v>392</v>
      </c>
      <c r="AS101" s="33">
        <v>0</v>
      </c>
      <c r="AT101" s="33">
        <v>0</v>
      </c>
      <c r="AU101" s="33">
        <v>1038</v>
      </c>
      <c r="AV101" s="33">
        <v>273</v>
      </c>
      <c r="AW101" s="33">
        <v>2513</v>
      </c>
      <c r="AX101" s="33">
        <v>462</v>
      </c>
      <c r="AY101" s="33">
        <v>0</v>
      </c>
      <c r="AZ101" s="33">
        <v>25</v>
      </c>
      <c r="BA101" s="33">
        <v>696</v>
      </c>
      <c r="BB101" s="33">
        <v>0</v>
      </c>
      <c r="BC101" s="33">
        <v>749</v>
      </c>
      <c r="BD101" s="33">
        <v>219</v>
      </c>
    </row>
    <row r="102" spans="1:56" x14ac:dyDescent="0.25">
      <c r="A102" s="7" t="s">
        <v>43</v>
      </c>
      <c r="B102" s="35">
        <v>11405101</v>
      </c>
      <c r="C102" s="35">
        <v>9745227</v>
      </c>
      <c r="D102" s="35">
        <v>1453401</v>
      </c>
      <c r="E102" s="32">
        <v>172633</v>
      </c>
      <c r="F102" s="33">
        <v>1289</v>
      </c>
      <c r="G102" s="33">
        <v>1556</v>
      </c>
      <c r="H102" s="33">
        <v>4715</v>
      </c>
      <c r="I102" s="33">
        <v>434</v>
      </c>
      <c r="J102" s="33">
        <v>8997</v>
      </c>
      <c r="K102" s="33">
        <v>2859</v>
      </c>
      <c r="L102" s="33">
        <v>1307</v>
      </c>
      <c r="M102" s="33">
        <v>15</v>
      </c>
      <c r="N102" s="33">
        <v>972</v>
      </c>
      <c r="O102" s="33">
        <v>16495</v>
      </c>
      <c r="P102" s="33">
        <v>9502</v>
      </c>
      <c r="Q102" s="33">
        <v>436</v>
      </c>
      <c r="R102" s="33">
        <v>564</v>
      </c>
      <c r="S102" s="33">
        <v>7092</v>
      </c>
      <c r="T102" s="33">
        <v>9438</v>
      </c>
      <c r="U102" s="33">
        <v>1270</v>
      </c>
      <c r="V102" s="33">
        <v>1016</v>
      </c>
      <c r="W102" s="33">
        <v>9159</v>
      </c>
      <c r="X102" s="33">
        <v>743</v>
      </c>
      <c r="Y102" s="33">
        <v>291</v>
      </c>
      <c r="Z102" s="33">
        <v>3828</v>
      </c>
      <c r="AA102" s="33">
        <v>3686</v>
      </c>
      <c r="AB102" s="33">
        <v>15130</v>
      </c>
      <c r="AC102" s="33">
        <v>2298</v>
      </c>
      <c r="AD102" s="33">
        <v>89</v>
      </c>
      <c r="AE102" s="33">
        <v>1171</v>
      </c>
      <c r="AF102" s="33">
        <v>460</v>
      </c>
      <c r="AG102" s="33">
        <v>1531</v>
      </c>
      <c r="AH102" s="33">
        <v>2240</v>
      </c>
      <c r="AI102" s="33">
        <v>175</v>
      </c>
      <c r="AJ102" s="33">
        <v>2465</v>
      </c>
      <c r="AK102" s="33">
        <v>515</v>
      </c>
      <c r="AL102" s="33">
        <v>5988</v>
      </c>
      <c r="AM102" s="33">
        <v>5985</v>
      </c>
      <c r="AN102" s="33">
        <v>26</v>
      </c>
      <c r="AO102" s="33" t="s">
        <v>60</v>
      </c>
      <c r="AP102" s="33">
        <v>1228</v>
      </c>
      <c r="AQ102" s="33">
        <v>342</v>
      </c>
      <c r="AR102" s="33">
        <v>12012</v>
      </c>
      <c r="AS102" s="33">
        <v>444</v>
      </c>
      <c r="AT102" s="33">
        <v>2479</v>
      </c>
      <c r="AU102" s="33">
        <v>207</v>
      </c>
      <c r="AV102" s="33">
        <v>4987</v>
      </c>
      <c r="AW102" s="33">
        <v>7465</v>
      </c>
      <c r="AX102" s="33">
        <v>485</v>
      </c>
      <c r="AY102" s="33">
        <v>182</v>
      </c>
      <c r="AZ102" s="33">
        <v>6769</v>
      </c>
      <c r="BA102" s="33">
        <v>2567</v>
      </c>
      <c r="BB102" s="33">
        <v>7814</v>
      </c>
      <c r="BC102" s="33">
        <v>1771</v>
      </c>
      <c r="BD102" s="33">
        <v>144</v>
      </c>
    </row>
    <row r="103" spans="1:56" x14ac:dyDescent="0.25">
      <c r="A103" s="7" t="s">
        <v>44</v>
      </c>
      <c r="B103" s="35">
        <v>3716264</v>
      </c>
      <c r="C103" s="35">
        <v>3065497</v>
      </c>
      <c r="D103" s="35">
        <v>528824</v>
      </c>
      <c r="E103" s="32">
        <v>106511</v>
      </c>
      <c r="F103" s="33">
        <v>1612</v>
      </c>
      <c r="G103" s="33">
        <v>1397</v>
      </c>
      <c r="H103" s="33">
        <v>2759</v>
      </c>
      <c r="I103" s="33">
        <v>5873</v>
      </c>
      <c r="J103" s="33">
        <v>9429</v>
      </c>
      <c r="K103" s="33">
        <v>3184</v>
      </c>
      <c r="L103" s="33">
        <v>68</v>
      </c>
      <c r="M103" s="33">
        <v>109</v>
      </c>
      <c r="N103" s="33">
        <v>0</v>
      </c>
      <c r="O103" s="33">
        <v>5438</v>
      </c>
      <c r="P103" s="33">
        <v>3159</v>
      </c>
      <c r="Q103" s="33">
        <v>773</v>
      </c>
      <c r="R103" s="33">
        <v>611</v>
      </c>
      <c r="S103" s="33">
        <v>2679</v>
      </c>
      <c r="T103" s="33">
        <v>957</v>
      </c>
      <c r="U103" s="33">
        <v>1108</v>
      </c>
      <c r="V103" s="33">
        <v>5024</v>
      </c>
      <c r="W103" s="33">
        <v>877</v>
      </c>
      <c r="X103" s="33">
        <v>2208</v>
      </c>
      <c r="Y103" s="33">
        <v>298</v>
      </c>
      <c r="Z103" s="33">
        <v>382</v>
      </c>
      <c r="AA103" s="33">
        <v>465</v>
      </c>
      <c r="AB103" s="33">
        <v>1047</v>
      </c>
      <c r="AC103" s="33">
        <v>599</v>
      </c>
      <c r="AD103" s="33">
        <v>1733</v>
      </c>
      <c r="AE103" s="33">
        <v>4102</v>
      </c>
      <c r="AF103" s="33">
        <v>448</v>
      </c>
      <c r="AG103" s="33">
        <v>829</v>
      </c>
      <c r="AH103" s="33">
        <v>1079</v>
      </c>
      <c r="AI103" s="33">
        <v>69</v>
      </c>
      <c r="AJ103" s="33">
        <v>890</v>
      </c>
      <c r="AK103" s="33">
        <v>2723</v>
      </c>
      <c r="AL103" s="33">
        <v>1118</v>
      </c>
      <c r="AM103" s="33">
        <v>1991</v>
      </c>
      <c r="AN103" s="33">
        <v>139</v>
      </c>
      <c r="AO103" s="33">
        <v>1385</v>
      </c>
      <c r="AP103" s="33" t="s">
        <v>60</v>
      </c>
      <c r="AQ103" s="33">
        <v>398</v>
      </c>
      <c r="AR103" s="33">
        <v>1316</v>
      </c>
      <c r="AS103" s="33">
        <v>119</v>
      </c>
      <c r="AT103" s="33">
        <v>596</v>
      </c>
      <c r="AU103" s="33">
        <v>83</v>
      </c>
      <c r="AV103" s="33">
        <v>1872</v>
      </c>
      <c r="AW103" s="33">
        <v>28238</v>
      </c>
      <c r="AX103" s="33">
        <v>428</v>
      </c>
      <c r="AY103" s="33">
        <v>93</v>
      </c>
      <c r="AZ103" s="33">
        <v>2286</v>
      </c>
      <c r="BA103" s="33">
        <v>2035</v>
      </c>
      <c r="BB103" s="33">
        <v>221</v>
      </c>
      <c r="BC103" s="33">
        <v>551</v>
      </c>
      <c r="BD103" s="33">
        <v>1713</v>
      </c>
    </row>
    <row r="104" spans="1:56" x14ac:dyDescent="0.25">
      <c r="A104" s="7" t="s">
        <v>45</v>
      </c>
      <c r="B104" s="35">
        <v>3794008</v>
      </c>
      <c r="C104" s="35">
        <v>3110896</v>
      </c>
      <c r="D104" s="35">
        <v>545841</v>
      </c>
      <c r="E104" s="32">
        <v>116700</v>
      </c>
      <c r="F104" s="33">
        <v>400</v>
      </c>
      <c r="G104" s="33">
        <v>2027</v>
      </c>
      <c r="H104" s="33">
        <v>5264</v>
      </c>
      <c r="I104" s="33">
        <v>246</v>
      </c>
      <c r="J104" s="33">
        <v>34190</v>
      </c>
      <c r="K104" s="33">
        <v>2050</v>
      </c>
      <c r="L104" s="33">
        <v>270</v>
      </c>
      <c r="M104" s="33">
        <v>0</v>
      </c>
      <c r="N104" s="33">
        <v>217</v>
      </c>
      <c r="O104" s="33">
        <v>2273</v>
      </c>
      <c r="P104" s="33">
        <v>688</v>
      </c>
      <c r="Q104" s="33">
        <v>2323</v>
      </c>
      <c r="R104" s="33">
        <v>4129</v>
      </c>
      <c r="S104" s="33">
        <v>1565</v>
      </c>
      <c r="T104" s="33">
        <v>317</v>
      </c>
      <c r="U104" s="33">
        <v>161</v>
      </c>
      <c r="V104" s="33">
        <v>678</v>
      </c>
      <c r="W104" s="33">
        <v>0</v>
      </c>
      <c r="X104" s="33">
        <v>0</v>
      </c>
      <c r="Y104" s="33">
        <v>0</v>
      </c>
      <c r="Z104" s="33">
        <v>595</v>
      </c>
      <c r="AA104" s="33">
        <v>1471</v>
      </c>
      <c r="AB104" s="33">
        <v>1159</v>
      </c>
      <c r="AC104" s="33">
        <v>668</v>
      </c>
      <c r="AD104" s="33">
        <v>735</v>
      </c>
      <c r="AE104" s="33">
        <v>1786</v>
      </c>
      <c r="AF104" s="33">
        <v>3386</v>
      </c>
      <c r="AG104" s="33">
        <v>777</v>
      </c>
      <c r="AH104" s="33">
        <v>2805</v>
      </c>
      <c r="AI104" s="33">
        <v>317</v>
      </c>
      <c r="AJ104" s="33">
        <v>544</v>
      </c>
      <c r="AK104" s="33">
        <v>981</v>
      </c>
      <c r="AL104" s="33">
        <v>2538</v>
      </c>
      <c r="AM104" s="33">
        <v>1040</v>
      </c>
      <c r="AN104" s="33">
        <v>592</v>
      </c>
      <c r="AO104" s="33">
        <v>1541</v>
      </c>
      <c r="AP104" s="33">
        <v>821</v>
      </c>
      <c r="AQ104" s="33" t="s">
        <v>60</v>
      </c>
      <c r="AR104" s="33">
        <v>1689</v>
      </c>
      <c r="AS104" s="33">
        <v>0</v>
      </c>
      <c r="AT104" s="33">
        <v>989</v>
      </c>
      <c r="AU104" s="33">
        <v>741</v>
      </c>
      <c r="AV104" s="33">
        <v>787</v>
      </c>
      <c r="AW104" s="33">
        <v>3826</v>
      </c>
      <c r="AX104" s="33">
        <v>2879</v>
      </c>
      <c r="AY104" s="33">
        <v>456</v>
      </c>
      <c r="AZ104" s="33">
        <v>1124</v>
      </c>
      <c r="BA104" s="33">
        <v>22793</v>
      </c>
      <c r="BB104" s="33">
        <v>358</v>
      </c>
      <c r="BC104" s="33">
        <v>1981</v>
      </c>
      <c r="BD104" s="33">
        <v>523</v>
      </c>
    </row>
    <row r="105" spans="1:56" x14ac:dyDescent="0.25">
      <c r="A105" s="7" t="s">
        <v>46</v>
      </c>
      <c r="B105" s="35">
        <v>12577555</v>
      </c>
      <c r="C105" s="35">
        <v>11053022</v>
      </c>
      <c r="D105" s="35">
        <v>1239199</v>
      </c>
      <c r="E105" s="32">
        <v>235580</v>
      </c>
      <c r="F105" s="33">
        <v>369</v>
      </c>
      <c r="G105" s="33">
        <v>2185</v>
      </c>
      <c r="H105" s="33">
        <v>3668</v>
      </c>
      <c r="I105" s="33">
        <v>807</v>
      </c>
      <c r="J105" s="33">
        <v>12077</v>
      </c>
      <c r="K105" s="33">
        <v>3657</v>
      </c>
      <c r="L105" s="33">
        <v>4007</v>
      </c>
      <c r="M105" s="33">
        <v>4608</v>
      </c>
      <c r="N105" s="33">
        <v>1621</v>
      </c>
      <c r="O105" s="33">
        <v>18212</v>
      </c>
      <c r="P105" s="33">
        <v>4644</v>
      </c>
      <c r="Q105" s="33">
        <v>332</v>
      </c>
      <c r="R105" s="33">
        <v>380</v>
      </c>
      <c r="S105" s="33">
        <v>4490</v>
      </c>
      <c r="T105" s="33">
        <v>2018</v>
      </c>
      <c r="U105" s="33">
        <v>227</v>
      </c>
      <c r="V105" s="33">
        <v>1426</v>
      </c>
      <c r="W105" s="33">
        <v>1675</v>
      </c>
      <c r="X105" s="33">
        <v>625</v>
      </c>
      <c r="Y105" s="33">
        <v>1621</v>
      </c>
      <c r="Z105" s="33">
        <v>18281</v>
      </c>
      <c r="AA105" s="33">
        <v>4455</v>
      </c>
      <c r="AB105" s="33">
        <v>4961</v>
      </c>
      <c r="AC105" s="33">
        <v>1491</v>
      </c>
      <c r="AD105" s="33">
        <v>563</v>
      </c>
      <c r="AE105" s="33">
        <v>1725</v>
      </c>
      <c r="AF105" s="33">
        <v>339</v>
      </c>
      <c r="AG105" s="33">
        <v>551</v>
      </c>
      <c r="AH105" s="33">
        <v>1810</v>
      </c>
      <c r="AI105" s="33">
        <v>729</v>
      </c>
      <c r="AJ105" s="33">
        <v>42456</v>
      </c>
      <c r="AK105" s="33">
        <v>1250</v>
      </c>
      <c r="AL105" s="33">
        <v>30481</v>
      </c>
      <c r="AM105" s="33">
        <v>7611</v>
      </c>
      <c r="AN105" s="33">
        <v>521</v>
      </c>
      <c r="AO105" s="33">
        <v>14545</v>
      </c>
      <c r="AP105" s="33">
        <v>1254</v>
      </c>
      <c r="AQ105" s="33">
        <v>918</v>
      </c>
      <c r="AR105" s="33" t="s">
        <v>60</v>
      </c>
      <c r="AS105" s="33">
        <v>377</v>
      </c>
      <c r="AT105" s="33">
        <v>1315</v>
      </c>
      <c r="AU105" s="33">
        <v>966</v>
      </c>
      <c r="AV105" s="33">
        <v>1611</v>
      </c>
      <c r="AW105" s="33">
        <v>7778</v>
      </c>
      <c r="AX105" s="33">
        <v>1048</v>
      </c>
      <c r="AY105" s="33">
        <v>215</v>
      </c>
      <c r="AZ105" s="33">
        <v>10558</v>
      </c>
      <c r="BA105" s="33">
        <v>2495</v>
      </c>
      <c r="BB105" s="33">
        <v>4258</v>
      </c>
      <c r="BC105" s="33">
        <v>1300</v>
      </c>
      <c r="BD105" s="33">
        <v>1069</v>
      </c>
    </row>
    <row r="106" spans="1:56" x14ac:dyDescent="0.25">
      <c r="A106" s="7" t="s">
        <v>47</v>
      </c>
      <c r="B106" s="35">
        <v>1042240</v>
      </c>
      <c r="C106" s="35">
        <v>900283</v>
      </c>
      <c r="D106" s="35">
        <v>99603</v>
      </c>
      <c r="E106" s="32">
        <v>32059</v>
      </c>
      <c r="F106" s="33">
        <v>136</v>
      </c>
      <c r="G106" s="33">
        <v>0</v>
      </c>
      <c r="H106" s="33">
        <v>324</v>
      </c>
      <c r="I106" s="33">
        <v>0</v>
      </c>
      <c r="J106" s="33">
        <v>1697</v>
      </c>
      <c r="K106" s="33">
        <v>59</v>
      </c>
      <c r="L106" s="33">
        <v>4090</v>
      </c>
      <c r="M106" s="33">
        <v>0</v>
      </c>
      <c r="N106" s="33">
        <v>146</v>
      </c>
      <c r="O106" s="33">
        <v>1336</v>
      </c>
      <c r="P106" s="33">
        <v>382</v>
      </c>
      <c r="Q106" s="33">
        <v>274</v>
      </c>
      <c r="R106" s="33">
        <v>0</v>
      </c>
      <c r="S106" s="33">
        <v>1210</v>
      </c>
      <c r="T106" s="33">
        <v>206</v>
      </c>
      <c r="U106" s="33">
        <v>48</v>
      </c>
      <c r="V106" s="33">
        <v>0</v>
      </c>
      <c r="W106" s="33">
        <v>0</v>
      </c>
      <c r="X106" s="33">
        <v>0</v>
      </c>
      <c r="Y106" s="33">
        <v>447</v>
      </c>
      <c r="Z106" s="33">
        <v>977</v>
      </c>
      <c r="AA106" s="33">
        <v>8639</v>
      </c>
      <c r="AB106" s="33">
        <v>77</v>
      </c>
      <c r="AC106" s="33">
        <v>47</v>
      </c>
      <c r="AD106" s="33">
        <v>0</v>
      </c>
      <c r="AE106" s="33">
        <v>47</v>
      </c>
      <c r="AF106" s="33">
        <v>0</v>
      </c>
      <c r="AG106" s="33">
        <v>0</v>
      </c>
      <c r="AH106" s="33">
        <v>297</v>
      </c>
      <c r="AI106" s="33">
        <v>333</v>
      </c>
      <c r="AJ106" s="33">
        <v>1868</v>
      </c>
      <c r="AK106" s="33">
        <v>0</v>
      </c>
      <c r="AL106" s="33">
        <v>4583</v>
      </c>
      <c r="AM106" s="33">
        <v>1376</v>
      </c>
      <c r="AN106" s="33">
        <v>62</v>
      </c>
      <c r="AO106" s="33">
        <v>0</v>
      </c>
      <c r="AP106" s="33">
        <v>199</v>
      </c>
      <c r="AQ106" s="33">
        <v>0</v>
      </c>
      <c r="AR106" s="33">
        <v>560</v>
      </c>
      <c r="AS106" s="33" t="s">
        <v>60</v>
      </c>
      <c r="AT106" s="33">
        <v>61</v>
      </c>
      <c r="AU106" s="33">
        <v>48</v>
      </c>
      <c r="AV106" s="33">
        <v>71</v>
      </c>
      <c r="AW106" s="33">
        <v>678</v>
      </c>
      <c r="AX106" s="33">
        <v>0</v>
      </c>
      <c r="AY106" s="33">
        <v>72</v>
      </c>
      <c r="AZ106" s="33">
        <v>1399</v>
      </c>
      <c r="BA106" s="33">
        <v>160</v>
      </c>
      <c r="BB106" s="33">
        <v>150</v>
      </c>
      <c r="BC106" s="33">
        <v>0</v>
      </c>
      <c r="BD106" s="33">
        <v>0</v>
      </c>
    </row>
    <row r="107" spans="1:56" x14ac:dyDescent="0.25">
      <c r="A107" s="7" t="s">
        <v>48</v>
      </c>
      <c r="B107" s="35">
        <v>4577399</v>
      </c>
      <c r="C107" s="35">
        <v>3870879</v>
      </c>
      <c r="D107" s="35">
        <v>537961</v>
      </c>
      <c r="E107" s="32">
        <v>152441</v>
      </c>
      <c r="F107" s="33">
        <v>1741</v>
      </c>
      <c r="G107" s="33">
        <v>1670</v>
      </c>
      <c r="H107" s="33">
        <v>1457</v>
      </c>
      <c r="I107" s="33">
        <v>365</v>
      </c>
      <c r="J107" s="33">
        <v>4691</v>
      </c>
      <c r="K107" s="33">
        <v>1867</v>
      </c>
      <c r="L107" s="33">
        <v>3998</v>
      </c>
      <c r="M107" s="33">
        <v>249</v>
      </c>
      <c r="N107" s="33">
        <v>38</v>
      </c>
      <c r="O107" s="33">
        <v>16060</v>
      </c>
      <c r="P107" s="33">
        <v>17486</v>
      </c>
      <c r="Q107" s="33">
        <v>813</v>
      </c>
      <c r="R107" s="33">
        <v>233</v>
      </c>
      <c r="S107" s="33">
        <v>4253</v>
      </c>
      <c r="T107" s="33">
        <v>2174</v>
      </c>
      <c r="U107" s="33">
        <v>703</v>
      </c>
      <c r="V107" s="33">
        <v>514</v>
      </c>
      <c r="W107" s="33">
        <v>2211</v>
      </c>
      <c r="X107" s="33">
        <v>2059</v>
      </c>
      <c r="Y107" s="33">
        <v>603</v>
      </c>
      <c r="Z107" s="33">
        <v>5184</v>
      </c>
      <c r="AA107" s="33">
        <v>3765</v>
      </c>
      <c r="AB107" s="33">
        <v>3709</v>
      </c>
      <c r="AC107" s="33">
        <v>818</v>
      </c>
      <c r="AD107" s="33">
        <v>1175</v>
      </c>
      <c r="AE107" s="33">
        <v>1371</v>
      </c>
      <c r="AF107" s="33">
        <v>0</v>
      </c>
      <c r="AG107" s="33">
        <v>0</v>
      </c>
      <c r="AH107" s="33">
        <v>1173</v>
      </c>
      <c r="AI107" s="33">
        <v>486</v>
      </c>
      <c r="AJ107" s="33">
        <v>4908</v>
      </c>
      <c r="AK107" s="33">
        <v>1390</v>
      </c>
      <c r="AL107" s="33">
        <v>7912</v>
      </c>
      <c r="AM107" s="33">
        <v>20749</v>
      </c>
      <c r="AN107" s="33">
        <v>118</v>
      </c>
      <c r="AO107" s="33">
        <v>3883</v>
      </c>
      <c r="AP107" s="33">
        <v>1458</v>
      </c>
      <c r="AQ107" s="33">
        <v>1020</v>
      </c>
      <c r="AR107" s="33">
        <v>4689</v>
      </c>
      <c r="AS107" s="33">
        <v>154</v>
      </c>
      <c r="AT107" s="33" t="s">
        <v>60</v>
      </c>
      <c r="AU107" s="33">
        <v>95</v>
      </c>
      <c r="AV107" s="33">
        <v>3816</v>
      </c>
      <c r="AW107" s="33">
        <v>4965</v>
      </c>
      <c r="AX107" s="33">
        <v>455</v>
      </c>
      <c r="AY107" s="33">
        <v>478</v>
      </c>
      <c r="AZ107" s="33">
        <v>9786</v>
      </c>
      <c r="BA107" s="33">
        <v>3070</v>
      </c>
      <c r="BB107" s="33">
        <v>1190</v>
      </c>
      <c r="BC107" s="33">
        <v>1057</v>
      </c>
      <c r="BD107" s="33">
        <v>382</v>
      </c>
    </row>
    <row r="108" spans="1:56" x14ac:dyDescent="0.25">
      <c r="A108" s="7" t="s">
        <v>49</v>
      </c>
      <c r="B108" s="35">
        <v>805616</v>
      </c>
      <c r="C108" s="35">
        <v>680993</v>
      </c>
      <c r="D108" s="35">
        <v>96805</v>
      </c>
      <c r="E108" s="32">
        <v>25777</v>
      </c>
      <c r="F108" s="33">
        <v>325</v>
      </c>
      <c r="G108" s="33">
        <v>25</v>
      </c>
      <c r="H108" s="33">
        <v>745</v>
      </c>
      <c r="I108" s="33">
        <v>61</v>
      </c>
      <c r="J108" s="33">
        <v>1338</v>
      </c>
      <c r="K108" s="33">
        <v>807</v>
      </c>
      <c r="L108" s="33">
        <v>0</v>
      </c>
      <c r="M108" s="33">
        <v>0</v>
      </c>
      <c r="N108" s="33">
        <v>0</v>
      </c>
      <c r="O108" s="33">
        <v>251</v>
      </c>
      <c r="P108" s="33">
        <v>24</v>
      </c>
      <c r="Q108" s="33">
        <v>75</v>
      </c>
      <c r="R108" s="33">
        <v>457</v>
      </c>
      <c r="S108" s="33">
        <v>80</v>
      </c>
      <c r="T108" s="33">
        <v>439</v>
      </c>
      <c r="U108" s="33">
        <v>3520</v>
      </c>
      <c r="V108" s="33">
        <v>571</v>
      </c>
      <c r="W108" s="33">
        <v>82</v>
      </c>
      <c r="X108" s="33">
        <v>129</v>
      </c>
      <c r="Y108" s="33">
        <v>0</v>
      </c>
      <c r="Z108" s="33">
        <v>0</v>
      </c>
      <c r="AA108" s="33">
        <v>407</v>
      </c>
      <c r="AB108" s="33">
        <v>144</v>
      </c>
      <c r="AC108" s="33">
        <v>4615</v>
      </c>
      <c r="AD108" s="33">
        <v>201</v>
      </c>
      <c r="AE108" s="33">
        <v>252</v>
      </c>
      <c r="AF108" s="33">
        <v>560</v>
      </c>
      <c r="AG108" s="33">
        <v>2260</v>
      </c>
      <c r="AH108" s="33">
        <v>38</v>
      </c>
      <c r="AI108" s="33">
        <v>0</v>
      </c>
      <c r="AJ108" s="33">
        <v>0</v>
      </c>
      <c r="AK108" s="33">
        <v>38</v>
      </c>
      <c r="AL108" s="33">
        <v>758</v>
      </c>
      <c r="AM108" s="33">
        <v>262</v>
      </c>
      <c r="AN108" s="33">
        <v>2020</v>
      </c>
      <c r="AO108" s="33">
        <v>160</v>
      </c>
      <c r="AP108" s="33">
        <v>296</v>
      </c>
      <c r="AQ108" s="33">
        <v>122</v>
      </c>
      <c r="AR108" s="33">
        <v>209</v>
      </c>
      <c r="AS108" s="33">
        <v>0</v>
      </c>
      <c r="AT108" s="33">
        <v>0</v>
      </c>
      <c r="AU108" s="33" t="s">
        <v>60</v>
      </c>
      <c r="AV108" s="33">
        <v>0</v>
      </c>
      <c r="AW108" s="33">
        <v>1334</v>
      </c>
      <c r="AX108" s="33">
        <v>0</v>
      </c>
      <c r="AY108" s="33">
        <v>0</v>
      </c>
      <c r="AZ108" s="33">
        <v>224</v>
      </c>
      <c r="BA108" s="33">
        <v>1564</v>
      </c>
      <c r="BB108" s="33">
        <v>0</v>
      </c>
      <c r="BC108" s="33">
        <v>736</v>
      </c>
      <c r="BD108" s="33">
        <v>648</v>
      </c>
    </row>
    <row r="109" spans="1:56" x14ac:dyDescent="0.25">
      <c r="A109" s="7" t="s">
        <v>50</v>
      </c>
      <c r="B109" s="35">
        <v>6282706</v>
      </c>
      <c r="C109" s="35">
        <v>5299496</v>
      </c>
      <c r="D109" s="35">
        <v>801355</v>
      </c>
      <c r="E109" s="32">
        <v>159778</v>
      </c>
      <c r="F109" s="33">
        <v>8897</v>
      </c>
      <c r="G109" s="33">
        <v>343</v>
      </c>
      <c r="H109" s="33">
        <v>2291</v>
      </c>
      <c r="I109" s="33">
        <v>4736</v>
      </c>
      <c r="J109" s="33">
        <v>8019</v>
      </c>
      <c r="K109" s="33">
        <v>1858</v>
      </c>
      <c r="L109" s="33">
        <v>765</v>
      </c>
      <c r="M109" s="33">
        <v>248</v>
      </c>
      <c r="N109" s="33">
        <v>394</v>
      </c>
      <c r="O109" s="33">
        <v>14168</v>
      </c>
      <c r="P109" s="33">
        <v>11065</v>
      </c>
      <c r="Q109" s="33">
        <v>243</v>
      </c>
      <c r="R109" s="33">
        <v>333</v>
      </c>
      <c r="S109" s="33">
        <v>3162</v>
      </c>
      <c r="T109" s="33">
        <v>4764</v>
      </c>
      <c r="U109" s="33">
        <v>1052</v>
      </c>
      <c r="V109" s="33">
        <v>2506</v>
      </c>
      <c r="W109" s="33">
        <v>11188</v>
      </c>
      <c r="X109" s="33">
        <v>2602</v>
      </c>
      <c r="Y109" s="33">
        <v>84</v>
      </c>
      <c r="Z109" s="33">
        <v>1450</v>
      </c>
      <c r="AA109" s="33">
        <v>1733</v>
      </c>
      <c r="AB109" s="33">
        <v>5529</v>
      </c>
      <c r="AC109" s="33">
        <v>1504</v>
      </c>
      <c r="AD109" s="33">
        <v>9029</v>
      </c>
      <c r="AE109" s="33">
        <v>4342</v>
      </c>
      <c r="AF109" s="33">
        <v>290</v>
      </c>
      <c r="AG109" s="33">
        <v>187</v>
      </c>
      <c r="AH109" s="33">
        <v>2433</v>
      </c>
      <c r="AI109" s="33">
        <v>197</v>
      </c>
      <c r="AJ109" s="33">
        <v>2230</v>
      </c>
      <c r="AK109" s="33">
        <v>621</v>
      </c>
      <c r="AL109" s="33">
        <v>4800</v>
      </c>
      <c r="AM109" s="33">
        <v>7102</v>
      </c>
      <c r="AN109" s="33">
        <v>0</v>
      </c>
      <c r="AO109" s="33">
        <v>4462</v>
      </c>
      <c r="AP109" s="33">
        <v>669</v>
      </c>
      <c r="AQ109" s="33">
        <v>430</v>
      </c>
      <c r="AR109" s="33">
        <v>2562</v>
      </c>
      <c r="AS109" s="33">
        <v>805</v>
      </c>
      <c r="AT109" s="33">
        <v>4765</v>
      </c>
      <c r="AU109" s="33">
        <v>63</v>
      </c>
      <c r="AV109" s="33" t="s">
        <v>60</v>
      </c>
      <c r="AW109" s="33">
        <v>8701</v>
      </c>
      <c r="AX109" s="33">
        <v>2062</v>
      </c>
      <c r="AY109" s="33">
        <v>0</v>
      </c>
      <c r="AZ109" s="33">
        <v>8650</v>
      </c>
      <c r="BA109" s="33">
        <v>1412</v>
      </c>
      <c r="BB109" s="33">
        <v>2201</v>
      </c>
      <c r="BC109" s="33">
        <v>2831</v>
      </c>
      <c r="BD109" s="33">
        <v>0</v>
      </c>
    </row>
    <row r="110" spans="1:56" x14ac:dyDescent="0.25">
      <c r="A110" s="7" t="s">
        <v>51</v>
      </c>
      <c r="B110" s="35">
        <v>24899075</v>
      </c>
      <c r="C110" s="35">
        <v>20500156</v>
      </c>
      <c r="D110" s="35">
        <v>3740344</v>
      </c>
      <c r="E110" s="32">
        <v>486558</v>
      </c>
      <c r="F110" s="33">
        <v>8636</v>
      </c>
      <c r="G110" s="33">
        <v>11613</v>
      </c>
      <c r="H110" s="33">
        <v>16521</v>
      </c>
      <c r="I110" s="33">
        <v>15251</v>
      </c>
      <c r="J110" s="33">
        <v>68959</v>
      </c>
      <c r="K110" s="33">
        <v>16361</v>
      </c>
      <c r="L110" s="33">
        <v>924</v>
      </c>
      <c r="M110" s="33">
        <v>704</v>
      </c>
      <c r="N110" s="33">
        <v>460</v>
      </c>
      <c r="O110" s="33">
        <v>26668</v>
      </c>
      <c r="P110" s="33">
        <v>16671</v>
      </c>
      <c r="Q110" s="33">
        <v>3718</v>
      </c>
      <c r="R110" s="33">
        <v>2033</v>
      </c>
      <c r="S110" s="33">
        <v>20169</v>
      </c>
      <c r="T110" s="33">
        <v>6985</v>
      </c>
      <c r="U110" s="33">
        <v>3946</v>
      </c>
      <c r="V110" s="33">
        <v>11598</v>
      </c>
      <c r="W110" s="33">
        <v>5153</v>
      </c>
      <c r="X110" s="33">
        <v>31149</v>
      </c>
      <c r="Y110" s="33">
        <v>1318</v>
      </c>
      <c r="Z110" s="33">
        <v>4724</v>
      </c>
      <c r="AA110" s="33">
        <v>7139</v>
      </c>
      <c r="AB110" s="33">
        <v>13775</v>
      </c>
      <c r="AC110" s="33">
        <v>6088</v>
      </c>
      <c r="AD110" s="33">
        <v>7773</v>
      </c>
      <c r="AE110" s="33">
        <v>12061</v>
      </c>
      <c r="AF110" s="33">
        <v>1027</v>
      </c>
      <c r="AG110" s="33">
        <v>4893</v>
      </c>
      <c r="AH110" s="33">
        <v>8324</v>
      </c>
      <c r="AI110" s="33">
        <v>1067</v>
      </c>
      <c r="AJ110" s="33">
        <v>7058</v>
      </c>
      <c r="AK110" s="33">
        <v>11752</v>
      </c>
      <c r="AL110" s="33">
        <v>16624</v>
      </c>
      <c r="AM110" s="33">
        <v>12183</v>
      </c>
      <c r="AN110" s="33">
        <v>2452</v>
      </c>
      <c r="AO110" s="33">
        <v>8317</v>
      </c>
      <c r="AP110" s="33">
        <v>22969</v>
      </c>
      <c r="AQ110" s="33">
        <v>4373</v>
      </c>
      <c r="AR110" s="33">
        <v>7161</v>
      </c>
      <c r="AS110" s="33">
        <v>975</v>
      </c>
      <c r="AT110" s="33">
        <v>5249</v>
      </c>
      <c r="AU110" s="33">
        <v>1936</v>
      </c>
      <c r="AV110" s="33">
        <v>13044</v>
      </c>
      <c r="AW110" s="33" t="s">
        <v>60</v>
      </c>
      <c r="AX110" s="33">
        <v>4123</v>
      </c>
      <c r="AY110" s="33">
        <v>52</v>
      </c>
      <c r="AZ110" s="33">
        <v>13713</v>
      </c>
      <c r="BA110" s="33">
        <v>8847</v>
      </c>
      <c r="BB110" s="33">
        <v>2221</v>
      </c>
      <c r="BC110" s="33">
        <v>5927</v>
      </c>
      <c r="BD110" s="33">
        <v>1874</v>
      </c>
    </row>
    <row r="111" spans="1:56" x14ac:dyDescent="0.25">
      <c r="A111" s="7" t="s">
        <v>52</v>
      </c>
      <c r="B111" s="35">
        <v>2724064</v>
      </c>
      <c r="C111" s="35">
        <v>2240636</v>
      </c>
      <c r="D111" s="35">
        <v>388410</v>
      </c>
      <c r="E111" s="32">
        <v>77780</v>
      </c>
      <c r="F111" s="33">
        <v>93</v>
      </c>
      <c r="G111" s="33">
        <v>1798</v>
      </c>
      <c r="H111" s="33">
        <v>8147</v>
      </c>
      <c r="I111" s="33">
        <v>316</v>
      </c>
      <c r="J111" s="33">
        <v>12187</v>
      </c>
      <c r="K111" s="33">
        <v>3987</v>
      </c>
      <c r="L111" s="33">
        <v>119</v>
      </c>
      <c r="M111" s="33">
        <v>0</v>
      </c>
      <c r="N111" s="33">
        <v>138</v>
      </c>
      <c r="O111" s="33">
        <v>2097</v>
      </c>
      <c r="P111" s="33">
        <v>966</v>
      </c>
      <c r="Q111" s="33">
        <v>932</v>
      </c>
      <c r="R111" s="33">
        <v>7692</v>
      </c>
      <c r="S111" s="33">
        <v>1831</v>
      </c>
      <c r="T111" s="33">
        <v>517</v>
      </c>
      <c r="U111" s="33">
        <v>483</v>
      </c>
      <c r="V111" s="33">
        <v>299</v>
      </c>
      <c r="W111" s="33">
        <v>235</v>
      </c>
      <c r="X111" s="33">
        <v>46</v>
      </c>
      <c r="Y111" s="33">
        <v>148</v>
      </c>
      <c r="Z111" s="33">
        <v>426</v>
      </c>
      <c r="AA111" s="33">
        <v>246</v>
      </c>
      <c r="AB111" s="33">
        <v>261</v>
      </c>
      <c r="AC111" s="33">
        <v>914</v>
      </c>
      <c r="AD111" s="33">
        <v>127</v>
      </c>
      <c r="AE111" s="33">
        <v>1255</v>
      </c>
      <c r="AF111" s="33">
        <v>1929</v>
      </c>
      <c r="AG111" s="33">
        <v>118</v>
      </c>
      <c r="AH111" s="33">
        <v>4549</v>
      </c>
      <c r="AI111" s="33">
        <v>0</v>
      </c>
      <c r="AJ111" s="33">
        <v>247</v>
      </c>
      <c r="AK111" s="33">
        <v>518</v>
      </c>
      <c r="AL111" s="33">
        <v>1462</v>
      </c>
      <c r="AM111" s="33">
        <v>1167</v>
      </c>
      <c r="AN111" s="33">
        <v>0</v>
      </c>
      <c r="AO111" s="33">
        <v>1527</v>
      </c>
      <c r="AP111" s="33">
        <v>886</v>
      </c>
      <c r="AQ111" s="33">
        <v>2525</v>
      </c>
      <c r="AR111" s="33">
        <v>557</v>
      </c>
      <c r="AS111" s="33">
        <v>0</v>
      </c>
      <c r="AT111" s="33">
        <v>838</v>
      </c>
      <c r="AU111" s="33">
        <v>875</v>
      </c>
      <c r="AV111" s="33">
        <v>459</v>
      </c>
      <c r="AW111" s="33">
        <v>5305</v>
      </c>
      <c r="AX111" s="33" t="s">
        <v>60</v>
      </c>
      <c r="AY111" s="33">
        <v>297</v>
      </c>
      <c r="AZ111" s="33">
        <v>3005</v>
      </c>
      <c r="BA111" s="33">
        <v>3792</v>
      </c>
      <c r="BB111" s="33">
        <v>0</v>
      </c>
      <c r="BC111" s="33">
        <v>338</v>
      </c>
      <c r="BD111" s="33">
        <v>2126</v>
      </c>
    </row>
    <row r="112" spans="1:56" x14ac:dyDescent="0.25">
      <c r="A112" s="7" t="s">
        <v>53</v>
      </c>
      <c r="B112" s="35">
        <v>619363</v>
      </c>
      <c r="C112" s="35">
        <v>534975</v>
      </c>
      <c r="D112" s="35">
        <v>59032</v>
      </c>
      <c r="E112" s="32">
        <v>22529</v>
      </c>
      <c r="F112" s="33">
        <v>0</v>
      </c>
      <c r="G112" s="33">
        <v>184</v>
      </c>
      <c r="H112" s="33">
        <v>65</v>
      </c>
      <c r="I112" s="33">
        <v>0</v>
      </c>
      <c r="J112" s="33">
        <v>1001</v>
      </c>
      <c r="K112" s="33">
        <v>326</v>
      </c>
      <c r="L112" s="33">
        <v>1287</v>
      </c>
      <c r="M112" s="33">
        <v>87</v>
      </c>
      <c r="N112" s="33">
        <v>9</v>
      </c>
      <c r="O112" s="33">
        <v>2063</v>
      </c>
      <c r="P112" s="33">
        <v>496</v>
      </c>
      <c r="Q112" s="33">
        <v>49</v>
      </c>
      <c r="R112" s="33">
        <v>0</v>
      </c>
      <c r="S112" s="33">
        <v>370</v>
      </c>
      <c r="T112" s="33">
        <v>0</v>
      </c>
      <c r="U112" s="33">
        <v>91</v>
      </c>
      <c r="V112" s="33">
        <v>0</v>
      </c>
      <c r="W112" s="33">
        <v>176</v>
      </c>
      <c r="X112" s="33">
        <v>0</v>
      </c>
      <c r="Y112" s="33">
        <v>824</v>
      </c>
      <c r="Z112" s="33">
        <v>300</v>
      </c>
      <c r="AA112" s="33">
        <v>3599</v>
      </c>
      <c r="AB112" s="33">
        <v>201</v>
      </c>
      <c r="AC112" s="33">
        <v>85</v>
      </c>
      <c r="AD112" s="33">
        <v>0</v>
      </c>
      <c r="AE112" s="33">
        <v>51</v>
      </c>
      <c r="AF112" s="33">
        <v>236</v>
      </c>
      <c r="AG112" s="33">
        <v>0</v>
      </c>
      <c r="AH112" s="33">
        <v>58</v>
      </c>
      <c r="AI112" s="33">
        <v>2760</v>
      </c>
      <c r="AJ112" s="33">
        <v>751</v>
      </c>
      <c r="AK112" s="33">
        <v>0</v>
      </c>
      <c r="AL112" s="33">
        <v>4056</v>
      </c>
      <c r="AM112" s="33">
        <v>539</v>
      </c>
      <c r="AN112" s="33">
        <v>30</v>
      </c>
      <c r="AO112" s="33">
        <v>50</v>
      </c>
      <c r="AP112" s="33">
        <v>0</v>
      </c>
      <c r="AQ112" s="33">
        <v>100</v>
      </c>
      <c r="AR112" s="33">
        <v>524</v>
      </c>
      <c r="AS112" s="33">
        <v>227</v>
      </c>
      <c r="AT112" s="33">
        <v>134</v>
      </c>
      <c r="AU112" s="33">
        <v>153</v>
      </c>
      <c r="AV112" s="33">
        <v>125</v>
      </c>
      <c r="AW112" s="33">
        <v>565</v>
      </c>
      <c r="AX112" s="33">
        <v>0</v>
      </c>
      <c r="AY112" s="33" t="s">
        <v>60</v>
      </c>
      <c r="AZ112" s="33">
        <v>400</v>
      </c>
      <c r="BA112" s="33">
        <v>128</v>
      </c>
      <c r="BB112" s="33">
        <v>0</v>
      </c>
      <c r="BC112" s="33">
        <v>377</v>
      </c>
      <c r="BD112" s="33">
        <v>52</v>
      </c>
    </row>
    <row r="113" spans="1:56" x14ac:dyDescent="0.25">
      <c r="A113" s="7" t="s">
        <v>54</v>
      </c>
      <c r="B113" s="35">
        <v>7930773</v>
      </c>
      <c r="C113" s="35">
        <v>6752310</v>
      </c>
      <c r="D113" s="35">
        <v>870491</v>
      </c>
      <c r="E113" s="32">
        <v>259507</v>
      </c>
      <c r="F113" s="33">
        <v>2671</v>
      </c>
      <c r="G113" s="33">
        <v>3296</v>
      </c>
      <c r="H113" s="33">
        <v>3807</v>
      </c>
      <c r="I113" s="33">
        <v>1233</v>
      </c>
      <c r="J113" s="33">
        <v>17088</v>
      </c>
      <c r="K113" s="33">
        <v>3229</v>
      </c>
      <c r="L113" s="33">
        <v>2468</v>
      </c>
      <c r="M113" s="33">
        <v>1265</v>
      </c>
      <c r="N113" s="33">
        <v>10593</v>
      </c>
      <c r="O113" s="33">
        <v>18165</v>
      </c>
      <c r="P113" s="33">
        <v>11927</v>
      </c>
      <c r="Q113" s="33">
        <v>2347</v>
      </c>
      <c r="R113" s="33">
        <v>1159</v>
      </c>
      <c r="S113" s="33">
        <v>7576</v>
      </c>
      <c r="T113" s="33">
        <v>2892</v>
      </c>
      <c r="U113" s="33">
        <v>1135</v>
      </c>
      <c r="V113" s="33">
        <v>2103</v>
      </c>
      <c r="W113" s="33">
        <v>2051</v>
      </c>
      <c r="X113" s="33">
        <v>2148</v>
      </c>
      <c r="Y113" s="33">
        <v>1494</v>
      </c>
      <c r="Z113" s="33">
        <v>24822</v>
      </c>
      <c r="AA113" s="33">
        <v>4104</v>
      </c>
      <c r="AB113" s="33">
        <v>5733</v>
      </c>
      <c r="AC113" s="33">
        <v>462</v>
      </c>
      <c r="AD113" s="33">
        <v>1858</v>
      </c>
      <c r="AE113" s="33">
        <v>4262</v>
      </c>
      <c r="AF113" s="33">
        <v>866</v>
      </c>
      <c r="AG113" s="33">
        <v>523</v>
      </c>
      <c r="AH113" s="33">
        <v>748</v>
      </c>
      <c r="AI113" s="33">
        <v>372</v>
      </c>
      <c r="AJ113" s="33">
        <v>6825</v>
      </c>
      <c r="AK113" s="33">
        <v>1098</v>
      </c>
      <c r="AL113" s="33">
        <v>17525</v>
      </c>
      <c r="AM113" s="33">
        <v>23829</v>
      </c>
      <c r="AN113" s="33">
        <v>201</v>
      </c>
      <c r="AO113" s="33">
        <v>7708</v>
      </c>
      <c r="AP113" s="33">
        <v>781</v>
      </c>
      <c r="AQ113" s="33">
        <v>2137</v>
      </c>
      <c r="AR113" s="33">
        <v>11796</v>
      </c>
      <c r="AS113" s="33">
        <v>1543</v>
      </c>
      <c r="AT113" s="33">
        <v>8339</v>
      </c>
      <c r="AU113" s="33">
        <v>98</v>
      </c>
      <c r="AV113" s="33">
        <v>5842</v>
      </c>
      <c r="AW113" s="33">
        <v>12938</v>
      </c>
      <c r="AX113" s="33">
        <v>1551</v>
      </c>
      <c r="AY113" s="33">
        <v>676</v>
      </c>
      <c r="AZ113" s="33" t="s">
        <v>60</v>
      </c>
      <c r="BA113" s="33">
        <v>4373</v>
      </c>
      <c r="BB113" s="33">
        <v>6779</v>
      </c>
      <c r="BC113" s="33">
        <v>2648</v>
      </c>
      <c r="BD113" s="33">
        <v>423</v>
      </c>
    </row>
    <row r="114" spans="1:56" x14ac:dyDescent="0.25">
      <c r="A114" s="7" t="s">
        <v>55</v>
      </c>
      <c r="B114" s="35">
        <v>6661321</v>
      </c>
      <c r="C114" s="35">
        <v>5464985</v>
      </c>
      <c r="D114" s="35">
        <v>946923</v>
      </c>
      <c r="E114" s="32">
        <v>191784</v>
      </c>
      <c r="F114" s="33">
        <v>1322</v>
      </c>
      <c r="G114" s="33">
        <v>5644</v>
      </c>
      <c r="H114" s="33">
        <v>5971</v>
      </c>
      <c r="I114" s="33">
        <v>658</v>
      </c>
      <c r="J114" s="33">
        <v>39468</v>
      </c>
      <c r="K114" s="33">
        <v>4883</v>
      </c>
      <c r="L114" s="33">
        <v>642</v>
      </c>
      <c r="M114" s="33">
        <v>202</v>
      </c>
      <c r="N114" s="33">
        <v>243</v>
      </c>
      <c r="O114" s="33">
        <v>5378</v>
      </c>
      <c r="P114" s="33">
        <v>3107</v>
      </c>
      <c r="Q114" s="33">
        <v>4246</v>
      </c>
      <c r="R114" s="33">
        <v>12661</v>
      </c>
      <c r="S114" s="33">
        <v>3931</v>
      </c>
      <c r="T114" s="33">
        <v>1912</v>
      </c>
      <c r="U114" s="33">
        <v>1685</v>
      </c>
      <c r="V114" s="33">
        <v>1694</v>
      </c>
      <c r="W114" s="33">
        <v>886</v>
      </c>
      <c r="X114" s="33">
        <v>1011</v>
      </c>
      <c r="Y114" s="33">
        <v>717</v>
      </c>
      <c r="Z114" s="33">
        <v>629</v>
      </c>
      <c r="AA114" s="33">
        <v>1448</v>
      </c>
      <c r="AB114" s="33">
        <v>2871</v>
      </c>
      <c r="AC114" s="33">
        <v>1323</v>
      </c>
      <c r="AD114" s="33">
        <v>737</v>
      </c>
      <c r="AE114" s="33">
        <v>3727</v>
      </c>
      <c r="AF114" s="33">
        <v>5094</v>
      </c>
      <c r="AG114" s="33">
        <v>323</v>
      </c>
      <c r="AH114" s="33">
        <v>5310</v>
      </c>
      <c r="AI114" s="33">
        <v>282</v>
      </c>
      <c r="AJ114" s="33">
        <v>721</v>
      </c>
      <c r="AK114" s="33">
        <v>1012</v>
      </c>
      <c r="AL114" s="33">
        <v>4140</v>
      </c>
      <c r="AM114" s="33">
        <v>2143</v>
      </c>
      <c r="AN114" s="33">
        <v>515</v>
      </c>
      <c r="AO114" s="33">
        <v>2727</v>
      </c>
      <c r="AP114" s="33">
        <v>1986</v>
      </c>
      <c r="AQ114" s="33">
        <v>26235</v>
      </c>
      <c r="AR114" s="33">
        <v>2893</v>
      </c>
      <c r="AS114" s="33">
        <v>220</v>
      </c>
      <c r="AT114" s="33">
        <v>3047</v>
      </c>
      <c r="AU114" s="33">
        <v>866</v>
      </c>
      <c r="AV114" s="33">
        <v>789</v>
      </c>
      <c r="AW114" s="33">
        <v>11338</v>
      </c>
      <c r="AX114" s="33">
        <v>4020</v>
      </c>
      <c r="AY114" s="33">
        <v>981</v>
      </c>
      <c r="AZ114" s="33">
        <v>7266</v>
      </c>
      <c r="BA114" s="33" t="s">
        <v>60</v>
      </c>
      <c r="BB114" s="33">
        <v>62</v>
      </c>
      <c r="BC114" s="33">
        <v>2180</v>
      </c>
      <c r="BD114" s="33">
        <v>638</v>
      </c>
    </row>
    <row r="115" spans="1:56" x14ac:dyDescent="0.25">
      <c r="A115" s="7" t="s">
        <v>56</v>
      </c>
      <c r="B115" s="35">
        <v>1833535</v>
      </c>
      <c r="C115" s="35">
        <v>1625125</v>
      </c>
      <c r="D115" s="35">
        <v>166168</v>
      </c>
      <c r="E115" s="32">
        <v>39609</v>
      </c>
      <c r="F115" s="33">
        <v>41</v>
      </c>
      <c r="G115" s="33">
        <v>1326</v>
      </c>
      <c r="H115" s="33">
        <v>0</v>
      </c>
      <c r="I115" s="33">
        <v>0</v>
      </c>
      <c r="J115" s="33">
        <v>760</v>
      </c>
      <c r="K115" s="33">
        <v>608</v>
      </c>
      <c r="L115" s="33">
        <v>84</v>
      </c>
      <c r="M115" s="33">
        <v>556</v>
      </c>
      <c r="N115" s="33">
        <v>480</v>
      </c>
      <c r="O115" s="33">
        <v>1842</v>
      </c>
      <c r="P115" s="33">
        <v>485</v>
      </c>
      <c r="Q115" s="33">
        <v>0</v>
      </c>
      <c r="R115" s="33">
        <v>88</v>
      </c>
      <c r="S115" s="33">
        <v>356</v>
      </c>
      <c r="T115" s="33">
        <v>366</v>
      </c>
      <c r="U115" s="33">
        <v>0</v>
      </c>
      <c r="V115" s="33">
        <v>161</v>
      </c>
      <c r="W115" s="33">
        <v>851</v>
      </c>
      <c r="X115" s="33">
        <v>60</v>
      </c>
      <c r="Y115" s="33">
        <v>0</v>
      </c>
      <c r="Z115" s="33">
        <v>4249</v>
      </c>
      <c r="AA115" s="33">
        <v>191</v>
      </c>
      <c r="AB115" s="33">
        <v>657</v>
      </c>
      <c r="AC115" s="33">
        <v>0</v>
      </c>
      <c r="AD115" s="33">
        <v>44</v>
      </c>
      <c r="AE115" s="33">
        <v>160</v>
      </c>
      <c r="AF115" s="33">
        <v>39</v>
      </c>
      <c r="AG115" s="33">
        <v>0</v>
      </c>
      <c r="AH115" s="33">
        <v>25</v>
      </c>
      <c r="AI115" s="33">
        <v>107</v>
      </c>
      <c r="AJ115" s="33">
        <v>906</v>
      </c>
      <c r="AK115" s="33">
        <v>0</v>
      </c>
      <c r="AL115" s="33">
        <v>611</v>
      </c>
      <c r="AM115" s="33">
        <v>2552</v>
      </c>
      <c r="AN115" s="33">
        <v>268</v>
      </c>
      <c r="AO115" s="33">
        <v>7925</v>
      </c>
      <c r="AP115" s="33">
        <v>229</v>
      </c>
      <c r="AQ115" s="33">
        <v>0</v>
      </c>
      <c r="AR115" s="33">
        <v>4908</v>
      </c>
      <c r="AS115" s="33">
        <v>238</v>
      </c>
      <c r="AT115" s="33">
        <v>647</v>
      </c>
      <c r="AU115" s="33">
        <v>0</v>
      </c>
      <c r="AV115" s="33">
        <v>1160</v>
      </c>
      <c r="AW115" s="33">
        <v>968</v>
      </c>
      <c r="AX115" s="33">
        <v>112</v>
      </c>
      <c r="AY115" s="33">
        <v>208</v>
      </c>
      <c r="AZ115" s="33">
        <v>4999</v>
      </c>
      <c r="BA115" s="33">
        <v>192</v>
      </c>
      <c r="BB115" s="33" t="s">
        <v>60</v>
      </c>
      <c r="BC115" s="33">
        <v>150</v>
      </c>
      <c r="BD115" s="33">
        <v>0</v>
      </c>
    </row>
    <row r="116" spans="1:56" x14ac:dyDescent="0.25">
      <c r="A116" s="7" t="s">
        <v>57</v>
      </c>
      <c r="B116" s="35">
        <v>5623196</v>
      </c>
      <c r="C116" s="35">
        <v>4824045</v>
      </c>
      <c r="D116" s="35">
        <v>691592</v>
      </c>
      <c r="E116" s="32">
        <v>93065</v>
      </c>
      <c r="F116" s="33">
        <v>552</v>
      </c>
      <c r="G116" s="33">
        <v>798</v>
      </c>
      <c r="H116" s="33">
        <v>1854</v>
      </c>
      <c r="I116" s="33">
        <v>518</v>
      </c>
      <c r="J116" s="33">
        <v>4506</v>
      </c>
      <c r="K116" s="33">
        <v>1890</v>
      </c>
      <c r="L116" s="33">
        <v>359</v>
      </c>
      <c r="M116" s="33">
        <v>351</v>
      </c>
      <c r="N116" s="33">
        <v>98</v>
      </c>
      <c r="O116" s="33">
        <v>4492</v>
      </c>
      <c r="P116" s="33">
        <v>1656</v>
      </c>
      <c r="Q116" s="33">
        <v>550</v>
      </c>
      <c r="R116" s="33">
        <v>902</v>
      </c>
      <c r="S116" s="33">
        <v>20299</v>
      </c>
      <c r="T116" s="33">
        <v>2563</v>
      </c>
      <c r="U116" s="33">
        <v>2300</v>
      </c>
      <c r="V116" s="33">
        <v>752</v>
      </c>
      <c r="W116" s="33">
        <v>287</v>
      </c>
      <c r="X116" s="33">
        <v>331</v>
      </c>
      <c r="Y116" s="33">
        <v>448</v>
      </c>
      <c r="Z116" s="33">
        <v>1088</v>
      </c>
      <c r="AA116" s="33">
        <v>992</v>
      </c>
      <c r="AB116" s="33">
        <v>6317</v>
      </c>
      <c r="AC116" s="33">
        <v>16741</v>
      </c>
      <c r="AD116" s="33">
        <v>810</v>
      </c>
      <c r="AE116" s="33">
        <v>1716</v>
      </c>
      <c r="AF116" s="33">
        <v>154</v>
      </c>
      <c r="AG116" s="33">
        <v>853</v>
      </c>
      <c r="AH116" s="33">
        <v>1049</v>
      </c>
      <c r="AI116" s="33">
        <v>69</v>
      </c>
      <c r="AJ116" s="33">
        <v>632</v>
      </c>
      <c r="AK116" s="33">
        <v>123</v>
      </c>
      <c r="AL116" s="33">
        <v>1291</v>
      </c>
      <c r="AM116" s="33">
        <v>1817</v>
      </c>
      <c r="AN116" s="33">
        <v>497</v>
      </c>
      <c r="AO116" s="33">
        <v>1674</v>
      </c>
      <c r="AP116" s="33">
        <v>89</v>
      </c>
      <c r="AQ116" s="33">
        <v>1444</v>
      </c>
      <c r="AR116" s="33">
        <v>2211</v>
      </c>
      <c r="AS116" s="33">
        <v>0</v>
      </c>
      <c r="AT116" s="33">
        <v>1142</v>
      </c>
      <c r="AU116" s="33">
        <v>235</v>
      </c>
      <c r="AV116" s="33">
        <v>856</v>
      </c>
      <c r="AW116" s="33">
        <v>3039</v>
      </c>
      <c r="AX116" s="33">
        <v>476</v>
      </c>
      <c r="AY116" s="33">
        <v>75</v>
      </c>
      <c r="AZ116" s="33">
        <v>771</v>
      </c>
      <c r="BA116" s="33">
        <v>1013</v>
      </c>
      <c r="BB116" s="33">
        <v>256</v>
      </c>
      <c r="BC116" s="33" t="s">
        <v>60</v>
      </c>
      <c r="BD116" s="33">
        <v>129</v>
      </c>
    </row>
    <row r="117" spans="1:56" x14ac:dyDescent="0.25">
      <c r="A117" s="7" t="s">
        <v>58</v>
      </c>
      <c r="B117" s="35">
        <v>556954</v>
      </c>
      <c r="C117" s="35">
        <v>444614</v>
      </c>
      <c r="D117" s="35">
        <v>82255</v>
      </c>
      <c r="E117" s="32">
        <v>28046</v>
      </c>
      <c r="F117" s="33">
        <v>172</v>
      </c>
      <c r="G117" s="33">
        <v>0</v>
      </c>
      <c r="H117" s="33">
        <v>1511</v>
      </c>
      <c r="I117" s="33">
        <v>0</v>
      </c>
      <c r="J117" s="33">
        <v>2784</v>
      </c>
      <c r="K117" s="33">
        <v>4390</v>
      </c>
      <c r="L117" s="33">
        <v>0</v>
      </c>
      <c r="M117" s="33">
        <v>0</v>
      </c>
      <c r="N117" s="33">
        <v>0</v>
      </c>
      <c r="O117" s="33">
        <v>396</v>
      </c>
      <c r="P117" s="33">
        <v>745</v>
      </c>
      <c r="Q117" s="33">
        <v>25</v>
      </c>
      <c r="R117" s="33">
        <v>942</v>
      </c>
      <c r="S117" s="33">
        <v>415</v>
      </c>
      <c r="T117" s="33">
        <v>132</v>
      </c>
      <c r="U117" s="33">
        <v>462</v>
      </c>
      <c r="V117" s="33">
        <v>532</v>
      </c>
      <c r="W117" s="33">
        <v>519</v>
      </c>
      <c r="X117" s="33">
        <v>107</v>
      </c>
      <c r="Y117" s="33">
        <v>0</v>
      </c>
      <c r="Z117" s="33">
        <v>51</v>
      </c>
      <c r="AA117" s="33">
        <v>252</v>
      </c>
      <c r="AB117" s="33">
        <v>570</v>
      </c>
      <c r="AC117" s="33">
        <v>218</v>
      </c>
      <c r="AD117" s="33">
        <v>0</v>
      </c>
      <c r="AE117" s="33">
        <v>421</v>
      </c>
      <c r="AF117" s="33">
        <v>2528</v>
      </c>
      <c r="AG117" s="33">
        <v>1711</v>
      </c>
      <c r="AH117" s="33">
        <v>416</v>
      </c>
      <c r="AI117" s="33">
        <v>0</v>
      </c>
      <c r="AJ117" s="33">
        <v>0</v>
      </c>
      <c r="AK117" s="33">
        <v>707</v>
      </c>
      <c r="AL117" s="33">
        <v>146</v>
      </c>
      <c r="AM117" s="33">
        <v>34</v>
      </c>
      <c r="AN117" s="33">
        <v>233</v>
      </c>
      <c r="AO117" s="33">
        <v>56</v>
      </c>
      <c r="AP117" s="33">
        <v>62</v>
      </c>
      <c r="AQ117" s="33">
        <v>14</v>
      </c>
      <c r="AR117" s="33">
        <v>95</v>
      </c>
      <c r="AS117" s="33">
        <v>0</v>
      </c>
      <c r="AT117" s="33">
        <v>220</v>
      </c>
      <c r="AU117" s="33">
        <v>258</v>
      </c>
      <c r="AV117" s="33">
        <v>495</v>
      </c>
      <c r="AW117" s="33">
        <v>1990</v>
      </c>
      <c r="AX117" s="33">
        <v>3226</v>
      </c>
      <c r="AY117" s="33">
        <v>75</v>
      </c>
      <c r="AZ117" s="33">
        <v>580</v>
      </c>
      <c r="BA117" s="33">
        <v>556</v>
      </c>
      <c r="BB117" s="33">
        <v>0</v>
      </c>
      <c r="BC117" s="33">
        <v>0</v>
      </c>
      <c r="BD117" s="33" t="s">
        <v>60</v>
      </c>
    </row>
    <row r="119" spans="1:56" x14ac:dyDescent="0.25">
      <c r="A119" s="58">
        <v>2011</v>
      </c>
      <c r="B119" s="59"/>
      <c r="C119" s="59"/>
      <c r="D119" s="59"/>
      <c r="E119" s="60"/>
      <c r="F119" s="62" t="s">
        <v>63</v>
      </c>
      <c r="G119" s="61"/>
      <c r="H119" s="61"/>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row>
    <row r="120" spans="1:56" ht="51" x14ac:dyDescent="0.25">
      <c r="A120" s="64" t="s">
        <v>4</v>
      </c>
      <c r="B120" s="59" t="str">
        <f>$B$9</f>
        <v>Population 1 year and over</v>
      </c>
      <c r="C120" s="59" t="str">
        <f>$C$9</f>
        <v>Same residence 1 year ago</v>
      </c>
      <c r="D120" s="59" t="str">
        <f>$D$9</f>
        <v>Different residence, same state 1 year ago</v>
      </c>
      <c r="E120" s="71" t="str">
        <f>$E$9</f>
        <v>TOTAL arrived</v>
      </c>
      <c r="F120" s="65" t="s">
        <v>8</v>
      </c>
      <c r="G120" s="65" t="s">
        <v>9</v>
      </c>
      <c r="H120" s="65" t="s">
        <v>10</v>
      </c>
      <c r="I120" s="65" t="s">
        <v>11</v>
      </c>
      <c r="J120" s="65" t="s">
        <v>12</v>
      </c>
      <c r="K120" s="65" t="s">
        <v>13</v>
      </c>
      <c r="L120" s="65" t="s">
        <v>14</v>
      </c>
      <c r="M120" s="65" t="s">
        <v>15</v>
      </c>
      <c r="N120" s="65" t="s">
        <v>16</v>
      </c>
      <c r="O120" s="65" t="s">
        <v>17</v>
      </c>
      <c r="P120" s="65" t="s">
        <v>18</v>
      </c>
      <c r="Q120" s="65" t="s">
        <v>19</v>
      </c>
      <c r="R120" s="65" t="s">
        <v>20</v>
      </c>
      <c r="S120" s="65" t="s">
        <v>21</v>
      </c>
      <c r="T120" s="65" t="s">
        <v>22</v>
      </c>
      <c r="U120" s="65" t="s">
        <v>23</v>
      </c>
      <c r="V120" s="65" t="s">
        <v>24</v>
      </c>
      <c r="W120" s="65" t="s">
        <v>25</v>
      </c>
      <c r="X120" s="65" t="s">
        <v>26</v>
      </c>
      <c r="Y120" s="65" t="s">
        <v>27</v>
      </c>
      <c r="Z120" s="65" t="s">
        <v>28</v>
      </c>
      <c r="AA120" s="65" t="s">
        <v>29</v>
      </c>
      <c r="AB120" s="65" t="s">
        <v>30</v>
      </c>
      <c r="AC120" s="65" t="s">
        <v>31</v>
      </c>
      <c r="AD120" s="65" t="s">
        <v>32</v>
      </c>
      <c r="AE120" s="65" t="s">
        <v>33</v>
      </c>
      <c r="AF120" s="65" t="s">
        <v>34</v>
      </c>
      <c r="AG120" s="65" t="s">
        <v>35</v>
      </c>
      <c r="AH120" s="65" t="s">
        <v>36</v>
      </c>
      <c r="AI120" s="65" t="s">
        <v>37</v>
      </c>
      <c r="AJ120" s="65" t="s">
        <v>38</v>
      </c>
      <c r="AK120" s="65" t="s">
        <v>39</v>
      </c>
      <c r="AL120" s="65" t="s">
        <v>40</v>
      </c>
      <c r="AM120" s="65" t="s">
        <v>41</v>
      </c>
      <c r="AN120" s="65" t="s">
        <v>42</v>
      </c>
      <c r="AO120" s="65" t="s">
        <v>43</v>
      </c>
      <c r="AP120" s="65" t="s">
        <v>44</v>
      </c>
      <c r="AQ120" s="65" t="s">
        <v>45</v>
      </c>
      <c r="AR120" s="65" t="s">
        <v>46</v>
      </c>
      <c r="AS120" s="65" t="s">
        <v>47</v>
      </c>
      <c r="AT120" s="65" t="s">
        <v>48</v>
      </c>
      <c r="AU120" s="65" t="s">
        <v>49</v>
      </c>
      <c r="AV120" s="65" t="s">
        <v>50</v>
      </c>
      <c r="AW120" s="65" t="s">
        <v>51</v>
      </c>
      <c r="AX120" s="65" t="s">
        <v>52</v>
      </c>
      <c r="AY120" s="65" t="s">
        <v>53</v>
      </c>
      <c r="AZ120" s="65" t="s">
        <v>54</v>
      </c>
      <c r="BA120" s="65" t="s">
        <v>55</v>
      </c>
      <c r="BB120" s="65" t="s">
        <v>56</v>
      </c>
      <c r="BC120" s="65" t="s">
        <v>57</v>
      </c>
      <c r="BD120" s="65" t="s">
        <v>58</v>
      </c>
    </row>
    <row r="121" spans="1:56" x14ac:dyDescent="0.25">
      <c r="A121" s="6" t="s">
        <v>62</v>
      </c>
      <c r="B121" s="31">
        <v>307900319</v>
      </c>
      <c r="C121" s="31">
        <v>261087925</v>
      </c>
      <c r="D121" s="31">
        <v>37998701</v>
      </c>
      <c r="E121" s="32">
        <v>6987416</v>
      </c>
      <c r="F121" s="33">
        <v>106806</v>
      </c>
      <c r="G121" s="33">
        <v>88850</v>
      </c>
      <c r="H121" s="33">
        <v>211816</v>
      </c>
      <c r="I121" s="33">
        <v>77226</v>
      </c>
      <c r="J121" s="33">
        <v>562343</v>
      </c>
      <c r="K121" s="33">
        <v>160623</v>
      </c>
      <c r="L121" s="33">
        <v>91295</v>
      </c>
      <c r="M121" s="33">
        <v>26631</v>
      </c>
      <c r="N121" s="33">
        <v>49732</v>
      </c>
      <c r="O121" s="33">
        <v>437202</v>
      </c>
      <c r="P121" s="33">
        <v>248892</v>
      </c>
      <c r="Q121" s="33">
        <v>61940</v>
      </c>
      <c r="R121" s="33">
        <v>57831</v>
      </c>
      <c r="S121" s="33">
        <v>269008</v>
      </c>
      <c r="T121" s="33">
        <v>143228</v>
      </c>
      <c r="U121" s="33">
        <v>74516</v>
      </c>
      <c r="V121" s="33">
        <v>94180</v>
      </c>
      <c r="W121" s="33">
        <v>99256</v>
      </c>
      <c r="X121" s="33">
        <v>86593</v>
      </c>
      <c r="Y121" s="33">
        <v>33729</v>
      </c>
      <c r="Z121" s="33">
        <v>165041</v>
      </c>
      <c r="AA121" s="33">
        <v>145869</v>
      </c>
      <c r="AB121" s="33">
        <v>186505</v>
      </c>
      <c r="AC121" s="33">
        <v>103253</v>
      </c>
      <c r="AD121" s="33">
        <v>68597</v>
      </c>
      <c r="AE121" s="33">
        <v>138404</v>
      </c>
      <c r="AF121" s="33">
        <v>31204</v>
      </c>
      <c r="AG121" s="33">
        <v>52809</v>
      </c>
      <c r="AH121" s="33">
        <v>115943</v>
      </c>
      <c r="AI121" s="33">
        <v>43277</v>
      </c>
      <c r="AJ121" s="33">
        <v>216369</v>
      </c>
      <c r="AK121" s="33">
        <v>61431</v>
      </c>
      <c r="AL121" s="33">
        <v>377800</v>
      </c>
      <c r="AM121" s="33">
        <v>225147</v>
      </c>
      <c r="AN121" s="33">
        <v>26563</v>
      </c>
      <c r="AO121" s="33">
        <v>206049</v>
      </c>
      <c r="AP121" s="33">
        <v>81009</v>
      </c>
      <c r="AQ121" s="33">
        <v>109795</v>
      </c>
      <c r="AR121" s="33">
        <v>215127</v>
      </c>
      <c r="AS121" s="33">
        <v>31065</v>
      </c>
      <c r="AT121" s="33">
        <v>121426</v>
      </c>
      <c r="AU121" s="33">
        <v>29383</v>
      </c>
      <c r="AV121" s="33">
        <v>154243</v>
      </c>
      <c r="AW121" s="33">
        <v>404839</v>
      </c>
      <c r="AX121" s="33">
        <v>73211</v>
      </c>
      <c r="AY121" s="33">
        <v>18172</v>
      </c>
      <c r="AZ121" s="33">
        <v>229227</v>
      </c>
      <c r="BA121" s="33">
        <v>190644</v>
      </c>
      <c r="BB121" s="33">
        <v>45956</v>
      </c>
      <c r="BC121" s="33">
        <v>105370</v>
      </c>
      <c r="BD121" s="33">
        <v>31991</v>
      </c>
    </row>
    <row r="122" spans="1:56" x14ac:dyDescent="0.25">
      <c r="A122" s="7" t="s">
        <v>8</v>
      </c>
      <c r="B122" s="34">
        <v>4745278</v>
      </c>
      <c r="C122" s="34">
        <v>4024442</v>
      </c>
      <c r="D122" s="34">
        <v>588293</v>
      </c>
      <c r="E122" s="32">
        <v>117726</v>
      </c>
      <c r="F122" s="33" t="s">
        <v>60</v>
      </c>
      <c r="G122" s="33">
        <v>1771</v>
      </c>
      <c r="H122" s="33">
        <v>1677</v>
      </c>
      <c r="I122" s="33">
        <v>1642</v>
      </c>
      <c r="J122" s="33">
        <v>3389</v>
      </c>
      <c r="K122" s="33">
        <v>348</v>
      </c>
      <c r="L122" s="33">
        <v>2921</v>
      </c>
      <c r="M122" s="33">
        <v>232</v>
      </c>
      <c r="N122" s="33">
        <v>399</v>
      </c>
      <c r="O122" s="33">
        <v>20063</v>
      </c>
      <c r="P122" s="33">
        <v>19346</v>
      </c>
      <c r="Q122" s="33">
        <v>1259</v>
      </c>
      <c r="R122" s="33">
        <v>137</v>
      </c>
      <c r="S122" s="33">
        <v>6991</v>
      </c>
      <c r="T122" s="33">
        <v>1434</v>
      </c>
      <c r="U122" s="33">
        <v>30</v>
      </c>
      <c r="V122" s="33">
        <v>842</v>
      </c>
      <c r="W122" s="33">
        <v>2686</v>
      </c>
      <c r="X122" s="33">
        <v>2413</v>
      </c>
      <c r="Y122" s="33">
        <v>626</v>
      </c>
      <c r="Z122" s="33">
        <v>1606</v>
      </c>
      <c r="AA122" s="33">
        <v>112</v>
      </c>
      <c r="AB122" s="33">
        <v>2797</v>
      </c>
      <c r="AC122" s="33">
        <v>327</v>
      </c>
      <c r="AD122" s="33">
        <v>3945</v>
      </c>
      <c r="AE122" s="33">
        <v>1086</v>
      </c>
      <c r="AF122" s="33">
        <v>317</v>
      </c>
      <c r="AG122" s="33">
        <v>770</v>
      </c>
      <c r="AH122" s="33">
        <v>257</v>
      </c>
      <c r="AI122" s="33">
        <v>64</v>
      </c>
      <c r="AJ122" s="33">
        <v>1996</v>
      </c>
      <c r="AK122" s="33">
        <v>119</v>
      </c>
      <c r="AL122" s="33">
        <v>1108</v>
      </c>
      <c r="AM122" s="33">
        <v>2697</v>
      </c>
      <c r="AN122" s="33">
        <v>284</v>
      </c>
      <c r="AO122" s="33">
        <v>2596</v>
      </c>
      <c r="AP122" s="33">
        <v>973</v>
      </c>
      <c r="AQ122" s="33">
        <v>169</v>
      </c>
      <c r="AR122" s="33">
        <v>1075</v>
      </c>
      <c r="AS122" s="33">
        <v>0</v>
      </c>
      <c r="AT122" s="33">
        <v>2036</v>
      </c>
      <c r="AU122" s="33">
        <v>90</v>
      </c>
      <c r="AV122" s="33">
        <v>8710</v>
      </c>
      <c r="AW122" s="33">
        <v>7973</v>
      </c>
      <c r="AX122" s="33">
        <v>300</v>
      </c>
      <c r="AY122" s="33">
        <v>66</v>
      </c>
      <c r="AZ122" s="33">
        <v>4935</v>
      </c>
      <c r="BA122" s="33">
        <v>2621</v>
      </c>
      <c r="BB122" s="33">
        <v>65</v>
      </c>
      <c r="BC122" s="33">
        <v>417</v>
      </c>
      <c r="BD122" s="33">
        <v>9</v>
      </c>
    </row>
    <row r="123" spans="1:56" x14ac:dyDescent="0.25">
      <c r="A123" s="7" t="s">
        <v>9</v>
      </c>
      <c r="B123" s="34">
        <v>711962</v>
      </c>
      <c r="C123" s="34">
        <v>571857</v>
      </c>
      <c r="D123" s="34">
        <v>100280</v>
      </c>
      <c r="E123" s="32">
        <v>35084</v>
      </c>
      <c r="F123" s="33">
        <v>93</v>
      </c>
      <c r="G123" s="33" t="s">
        <v>60</v>
      </c>
      <c r="H123" s="33">
        <v>2467</v>
      </c>
      <c r="I123" s="33">
        <v>190</v>
      </c>
      <c r="J123" s="33">
        <v>3098</v>
      </c>
      <c r="K123" s="33">
        <v>1583</v>
      </c>
      <c r="L123" s="33">
        <v>138</v>
      </c>
      <c r="M123" s="33">
        <v>11</v>
      </c>
      <c r="N123" s="33">
        <v>140</v>
      </c>
      <c r="O123" s="33">
        <v>1188</v>
      </c>
      <c r="P123" s="33">
        <v>556</v>
      </c>
      <c r="Q123" s="33">
        <v>1366</v>
      </c>
      <c r="R123" s="33">
        <v>475</v>
      </c>
      <c r="S123" s="33">
        <v>985</v>
      </c>
      <c r="T123" s="33">
        <v>181</v>
      </c>
      <c r="U123" s="33">
        <v>319</v>
      </c>
      <c r="V123" s="33">
        <v>750</v>
      </c>
      <c r="W123" s="33">
        <v>237</v>
      </c>
      <c r="X123" s="33">
        <v>1077</v>
      </c>
      <c r="Y123" s="33">
        <v>0</v>
      </c>
      <c r="Z123" s="33">
        <v>216</v>
      </c>
      <c r="AA123" s="33">
        <v>141</v>
      </c>
      <c r="AB123" s="33">
        <v>771</v>
      </c>
      <c r="AC123" s="33">
        <v>593</v>
      </c>
      <c r="AD123" s="33">
        <v>554</v>
      </c>
      <c r="AE123" s="33">
        <v>921</v>
      </c>
      <c r="AF123" s="33">
        <v>248</v>
      </c>
      <c r="AG123" s="33">
        <v>5</v>
      </c>
      <c r="AH123" s="33">
        <v>532</v>
      </c>
      <c r="AI123" s="33">
        <v>520</v>
      </c>
      <c r="AJ123" s="33">
        <v>128</v>
      </c>
      <c r="AK123" s="33">
        <v>226</v>
      </c>
      <c r="AL123" s="33">
        <v>940</v>
      </c>
      <c r="AM123" s="33">
        <v>470</v>
      </c>
      <c r="AN123" s="33">
        <v>0</v>
      </c>
      <c r="AO123" s="33">
        <v>319</v>
      </c>
      <c r="AP123" s="33">
        <v>616</v>
      </c>
      <c r="AQ123" s="33">
        <v>2161</v>
      </c>
      <c r="AR123" s="33">
        <v>378</v>
      </c>
      <c r="AS123" s="33">
        <v>0</v>
      </c>
      <c r="AT123" s="33">
        <v>186</v>
      </c>
      <c r="AU123" s="33">
        <v>301</v>
      </c>
      <c r="AV123" s="33">
        <v>388</v>
      </c>
      <c r="AW123" s="33">
        <v>2492</v>
      </c>
      <c r="AX123" s="33">
        <v>662</v>
      </c>
      <c r="AY123" s="33">
        <v>68</v>
      </c>
      <c r="AZ123" s="33">
        <v>1488</v>
      </c>
      <c r="BA123" s="33">
        <v>4548</v>
      </c>
      <c r="BB123" s="33">
        <v>89</v>
      </c>
      <c r="BC123" s="33">
        <v>23</v>
      </c>
      <c r="BD123" s="33">
        <v>246</v>
      </c>
    </row>
    <row r="124" spans="1:56" x14ac:dyDescent="0.25">
      <c r="A124" s="7" t="s">
        <v>10</v>
      </c>
      <c r="B124" s="34">
        <v>6402301</v>
      </c>
      <c r="C124" s="34">
        <v>5107496</v>
      </c>
      <c r="D124" s="34">
        <v>1028366</v>
      </c>
      <c r="E124" s="32">
        <v>222877</v>
      </c>
      <c r="F124" s="33">
        <v>833</v>
      </c>
      <c r="G124" s="33">
        <v>5001</v>
      </c>
      <c r="H124" s="33" t="s">
        <v>60</v>
      </c>
      <c r="I124" s="33">
        <v>1066</v>
      </c>
      <c r="J124" s="33">
        <v>49635</v>
      </c>
      <c r="K124" s="33">
        <v>10189</v>
      </c>
      <c r="L124" s="33">
        <v>1875</v>
      </c>
      <c r="M124" s="33">
        <v>0</v>
      </c>
      <c r="N124" s="33">
        <v>389</v>
      </c>
      <c r="O124" s="33">
        <v>3732</v>
      </c>
      <c r="P124" s="33">
        <v>2206</v>
      </c>
      <c r="Q124" s="33">
        <v>2199</v>
      </c>
      <c r="R124" s="33">
        <v>2190</v>
      </c>
      <c r="S124" s="33">
        <v>10035</v>
      </c>
      <c r="T124" s="33">
        <v>5855</v>
      </c>
      <c r="U124" s="33">
        <v>4526</v>
      </c>
      <c r="V124" s="33">
        <v>1708</v>
      </c>
      <c r="W124" s="33">
        <v>2134</v>
      </c>
      <c r="X124" s="33">
        <v>844</v>
      </c>
      <c r="Y124" s="33">
        <v>0</v>
      </c>
      <c r="Z124" s="33">
        <v>1918</v>
      </c>
      <c r="AA124" s="33">
        <v>743</v>
      </c>
      <c r="AB124" s="33">
        <v>9396</v>
      </c>
      <c r="AC124" s="33">
        <v>3297</v>
      </c>
      <c r="AD124" s="33">
        <v>1226</v>
      </c>
      <c r="AE124" s="33">
        <v>3872</v>
      </c>
      <c r="AF124" s="33">
        <v>2431</v>
      </c>
      <c r="AG124" s="33">
        <v>1393</v>
      </c>
      <c r="AH124" s="33">
        <v>8756</v>
      </c>
      <c r="AI124" s="33">
        <v>228</v>
      </c>
      <c r="AJ124" s="33">
        <v>3379</v>
      </c>
      <c r="AK124" s="33">
        <v>4610</v>
      </c>
      <c r="AL124" s="33">
        <v>3880</v>
      </c>
      <c r="AM124" s="33">
        <v>2548</v>
      </c>
      <c r="AN124" s="33">
        <v>1159</v>
      </c>
      <c r="AO124" s="33">
        <v>4682</v>
      </c>
      <c r="AP124" s="33">
        <v>3219</v>
      </c>
      <c r="AQ124" s="33">
        <v>4613</v>
      </c>
      <c r="AR124" s="33">
        <v>3436</v>
      </c>
      <c r="AS124" s="33">
        <v>72</v>
      </c>
      <c r="AT124" s="33">
        <v>1774</v>
      </c>
      <c r="AU124" s="33">
        <v>1657</v>
      </c>
      <c r="AV124" s="33">
        <v>1680</v>
      </c>
      <c r="AW124" s="33">
        <v>12688</v>
      </c>
      <c r="AX124" s="33">
        <v>10577</v>
      </c>
      <c r="AY124" s="33">
        <v>0</v>
      </c>
      <c r="AZ124" s="33">
        <v>2233</v>
      </c>
      <c r="BA124" s="33">
        <v>13940</v>
      </c>
      <c r="BB124" s="33">
        <v>70</v>
      </c>
      <c r="BC124" s="33">
        <v>6473</v>
      </c>
      <c r="BD124" s="33">
        <v>2510</v>
      </c>
    </row>
    <row r="125" spans="1:56" x14ac:dyDescent="0.25">
      <c r="A125" s="7" t="s">
        <v>11</v>
      </c>
      <c r="B125" s="34">
        <v>2906632</v>
      </c>
      <c r="C125" s="34">
        <v>2421746</v>
      </c>
      <c r="D125" s="34">
        <v>405831</v>
      </c>
      <c r="E125" s="32">
        <v>69845</v>
      </c>
      <c r="F125" s="33">
        <v>691</v>
      </c>
      <c r="G125" s="33">
        <v>560</v>
      </c>
      <c r="H125" s="33">
        <v>439</v>
      </c>
      <c r="I125" s="33" t="s">
        <v>60</v>
      </c>
      <c r="J125" s="33">
        <v>4077</v>
      </c>
      <c r="K125" s="33">
        <v>746</v>
      </c>
      <c r="L125" s="33">
        <v>519</v>
      </c>
      <c r="M125" s="33">
        <v>79</v>
      </c>
      <c r="N125" s="33">
        <v>0</v>
      </c>
      <c r="O125" s="33">
        <v>3067</v>
      </c>
      <c r="P125" s="33">
        <v>1446</v>
      </c>
      <c r="Q125" s="33">
        <v>13</v>
      </c>
      <c r="R125" s="33">
        <v>179</v>
      </c>
      <c r="S125" s="33">
        <v>3684</v>
      </c>
      <c r="T125" s="33">
        <v>1362</v>
      </c>
      <c r="U125" s="33">
        <v>851</v>
      </c>
      <c r="V125" s="33">
        <v>2008</v>
      </c>
      <c r="W125" s="33">
        <v>213</v>
      </c>
      <c r="X125" s="33">
        <v>2120</v>
      </c>
      <c r="Y125" s="33">
        <v>30</v>
      </c>
      <c r="Z125" s="33">
        <v>133</v>
      </c>
      <c r="AA125" s="33">
        <v>781</v>
      </c>
      <c r="AB125" s="33">
        <v>1881</v>
      </c>
      <c r="AC125" s="33">
        <v>232</v>
      </c>
      <c r="AD125" s="33">
        <v>1731</v>
      </c>
      <c r="AE125" s="33">
        <v>7314</v>
      </c>
      <c r="AF125" s="33">
        <v>713</v>
      </c>
      <c r="AG125" s="33">
        <v>332</v>
      </c>
      <c r="AH125" s="33">
        <v>641</v>
      </c>
      <c r="AI125" s="33">
        <v>52</v>
      </c>
      <c r="AJ125" s="33">
        <v>341</v>
      </c>
      <c r="AK125" s="33">
        <v>775</v>
      </c>
      <c r="AL125" s="33">
        <v>674</v>
      </c>
      <c r="AM125" s="33">
        <v>1664</v>
      </c>
      <c r="AN125" s="33">
        <v>214</v>
      </c>
      <c r="AO125" s="33">
        <v>174</v>
      </c>
      <c r="AP125" s="33">
        <v>3761</v>
      </c>
      <c r="AQ125" s="33">
        <v>632</v>
      </c>
      <c r="AR125" s="33">
        <v>567</v>
      </c>
      <c r="AS125" s="33">
        <v>0</v>
      </c>
      <c r="AT125" s="33">
        <v>235</v>
      </c>
      <c r="AU125" s="33">
        <v>0</v>
      </c>
      <c r="AV125" s="33">
        <v>6462</v>
      </c>
      <c r="AW125" s="33">
        <v>14767</v>
      </c>
      <c r="AX125" s="33">
        <v>0</v>
      </c>
      <c r="AY125" s="33">
        <v>0</v>
      </c>
      <c r="AZ125" s="33">
        <v>1245</v>
      </c>
      <c r="BA125" s="33">
        <v>1477</v>
      </c>
      <c r="BB125" s="33">
        <v>24</v>
      </c>
      <c r="BC125" s="33">
        <v>687</v>
      </c>
      <c r="BD125" s="33">
        <v>252</v>
      </c>
    </row>
    <row r="126" spans="1:56" x14ac:dyDescent="0.25">
      <c r="A126" s="7" t="s">
        <v>12</v>
      </c>
      <c r="B126" s="34">
        <v>37222678</v>
      </c>
      <c r="C126" s="34">
        <v>31213310</v>
      </c>
      <c r="D126" s="34">
        <v>5271168</v>
      </c>
      <c r="E126" s="32">
        <v>468428</v>
      </c>
      <c r="F126" s="33">
        <v>2087</v>
      </c>
      <c r="G126" s="33">
        <v>7358</v>
      </c>
      <c r="H126" s="33">
        <v>35650</v>
      </c>
      <c r="I126" s="33">
        <v>2648</v>
      </c>
      <c r="J126" s="33" t="s">
        <v>60</v>
      </c>
      <c r="K126" s="33">
        <v>21245</v>
      </c>
      <c r="L126" s="33">
        <v>3073</v>
      </c>
      <c r="M126" s="33">
        <v>1302</v>
      </c>
      <c r="N126" s="33">
        <v>3240</v>
      </c>
      <c r="O126" s="33">
        <v>22094</v>
      </c>
      <c r="P126" s="33">
        <v>13303</v>
      </c>
      <c r="Q126" s="33">
        <v>9864</v>
      </c>
      <c r="R126" s="33">
        <v>4796</v>
      </c>
      <c r="S126" s="33">
        <v>20834</v>
      </c>
      <c r="T126" s="33">
        <v>4673</v>
      </c>
      <c r="U126" s="33">
        <v>3324</v>
      </c>
      <c r="V126" s="33">
        <v>2810</v>
      </c>
      <c r="W126" s="33">
        <v>1201</v>
      </c>
      <c r="X126" s="33">
        <v>3600</v>
      </c>
      <c r="Y126" s="33">
        <v>1658</v>
      </c>
      <c r="Z126" s="33">
        <v>7793</v>
      </c>
      <c r="AA126" s="33">
        <v>10244</v>
      </c>
      <c r="AB126" s="33">
        <v>12069</v>
      </c>
      <c r="AC126" s="33">
        <v>5687</v>
      </c>
      <c r="AD126" s="33">
        <v>2092</v>
      </c>
      <c r="AE126" s="33">
        <v>7677</v>
      </c>
      <c r="AF126" s="33">
        <v>2599</v>
      </c>
      <c r="AG126" s="33">
        <v>1955</v>
      </c>
      <c r="AH126" s="33">
        <v>36159</v>
      </c>
      <c r="AI126" s="33">
        <v>1222</v>
      </c>
      <c r="AJ126" s="33">
        <v>8053</v>
      </c>
      <c r="AK126" s="33">
        <v>5904</v>
      </c>
      <c r="AL126" s="33">
        <v>25629</v>
      </c>
      <c r="AM126" s="33">
        <v>8708</v>
      </c>
      <c r="AN126" s="33">
        <v>1392</v>
      </c>
      <c r="AO126" s="33">
        <v>10474</v>
      </c>
      <c r="AP126" s="33">
        <v>5113</v>
      </c>
      <c r="AQ126" s="33">
        <v>18165</v>
      </c>
      <c r="AR126" s="33">
        <v>8550</v>
      </c>
      <c r="AS126" s="33">
        <v>1103</v>
      </c>
      <c r="AT126" s="33">
        <v>5758</v>
      </c>
      <c r="AU126" s="33">
        <v>1004</v>
      </c>
      <c r="AV126" s="33">
        <v>8761</v>
      </c>
      <c r="AW126" s="33">
        <v>37087</v>
      </c>
      <c r="AX126" s="33">
        <v>8944</v>
      </c>
      <c r="AY126" s="33">
        <v>745</v>
      </c>
      <c r="AZ126" s="33">
        <v>15753</v>
      </c>
      <c r="BA126" s="33">
        <v>36481</v>
      </c>
      <c r="BB126" s="33">
        <v>832</v>
      </c>
      <c r="BC126" s="33">
        <v>5668</v>
      </c>
      <c r="BD126" s="33">
        <v>2047</v>
      </c>
    </row>
    <row r="127" spans="1:56" x14ac:dyDescent="0.25">
      <c r="A127" s="7" t="s">
        <v>13</v>
      </c>
      <c r="B127" s="34">
        <v>5048443</v>
      </c>
      <c r="C127" s="34">
        <v>4048042</v>
      </c>
      <c r="D127" s="34">
        <v>763233</v>
      </c>
      <c r="E127" s="32">
        <v>202124</v>
      </c>
      <c r="F127" s="33">
        <v>2340</v>
      </c>
      <c r="G127" s="33">
        <v>3191</v>
      </c>
      <c r="H127" s="33">
        <v>12338</v>
      </c>
      <c r="I127" s="33">
        <v>1615</v>
      </c>
      <c r="J127" s="33">
        <v>23234</v>
      </c>
      <c r="K127" s="33" t="s">
        <v>60</v>
      </c>
      <c r="L127" s="33">
        <v>1567</v>
      </c>
      <c r="M127" s="33">
        <v>501</v>
      </c>
      <c r="N127" s="33">
        <v>298</v>
      </c>
      <c r="O127" s="33">
        <v>8075</v>
      </c>
      <c r="P127" s="33">
        <v>3250</v>
      </c>
      <c r="Q127" s="33">
        <v>1852</v>
      </c>
      <c r="R127" s="33">
        <v>1578</v>
      </c>
      <c r="S127" s="33">
        <v>6027</v>
      </c>
      <c r="T127" s="33">
        <v>2116</v>
      </c>
      <c r="U127" s="33">
        <v>3510</v>
      </c>
      <c r="V127" s="33">
        <v>3718</v>
      </c>
      <c r="W127" s="33">
        <v>1361</v>
      </c>
      <c r="X127" s="33">
        <v>908</v>
      </c>
      <c r="Y127" s="33">
        <v>1358</v>
      </c>
      <c r="Z127" s="33">
        <v>3303</v>
      </c>
      <c r="AA127" s="33">
        <v>2157</v>
      </c>
      <c r="AB127" s="33">
        <v>3225</v>
      </c>
      <c r="AC127" s="33">
        <v>3055</v>
      </c>
      <c r="AD127" s="33">
        <v>879</v>
      </c>
      <c r="AE127" s="33">
        <v>4552</v>
      </c>
      <c r="AF127" s="33">
        <v>4079</v>
      </c>
      <c r="AG127" s="33">
        <v>4582</v>
      </c>
      <c r="AH127" s="33">
        <v>4061</v>
      </c>
      <c r="AI127" s="33">
        <v>489</v>
      </c>
      <c r="AJ127" s="33">
        <v>2863</v>
      </c>
      <c r="AK127" s="33">
        <v>8797</v>
      </c>
      <c r="AL127" s="33">
        <v>3998</v>
      </c>
      <c r="AM127" s="33">
        <v>4756</v>
      </c>
      <c r="AN127" s="33">
        <v>2249</v>
      </c>
      <c r="AO127" s="33">
        <v>5527</v>
      </c>
      <c r="AP127" s="33">
        <v>3824</v>
      </c>
      <c r="AQ127" s="33">
        <v>5543</v>
      </c>
      <c r="AR127" s="33">
        <v>3348</v>
      </c>
      <c r="AS127" s="33">
        <v>435</v>
      </c>
      <c r="AT127" s="33">
        <v>718</v>
      </c>
      <c r="AU127" s="33">
        <v>1340</v>
      </c>
      <c r="AV127" s="33">
        <v>3193</v>
      </c>
      <c r="AW127" s="33">
        <v>22390</v>
      </c>
      <c r="AX127" s="33">
        <v>3856</v>
      </c>
      <c r="AY127" s="33">
        <v>914</v>
      </c>
      <c r="AZ127" s="33">
        <v>6281</v>
      </c>
      <c r="BA127" s="33">
        <v>5524</v>
      </c>
      <c r="BB127" s="33">
        <v>412</v>
      </c>
      <c r="BC127" s="33">
        <v>3995</v>
      </c>
      <c r="BD127" s="33">
        <v>2942</v>
      </c>
    </row>
    <row r="128" spans="1:56" x14ac:dyDescent="0.25">
      <c r="A128" s="7" t="s">
        <v>14</v>
      </c>
      <c r="B128" s="34">
        <v>3548667</v>
      </c>
      <c r="C128" s="34">
        <v>3139496</v>
      </c>
      <c r="D128" s="34">
        <v>316883</v>
      </c>
      <c r="E128" s="32">
        <v>71502</v>
      </c>
      <c r="F128" s="33">
        <v>101</v>
      </c>
      <c r="G128" s="33">
        <v>180</v>
      </c>
      <c r="H128" s="33">
        <v>1387</v>
      </c>
      <c r="I128" s="33">
        <v>84</v>
      </c>
      <c r="J128" s="33">
        <v>3699</v>
      </c>
      <c r="K128" s="33">
        <v>1502</v>
      </c>
      <c r="L128" s="33" t="s">
        <v>60</v>
      </c>
      <c r="M128" s="33">
        <v>62</v>
      </c>
      <c r="N128" s="33">
        <v>607</v>
      </c>
      <c r="O128" s="33">
        <v>4771</v>
      </c>
      <c r="P128" s="33">
        <v>2000</v>
      </c>
      <c r="Q128" s="33">
        <v>587</v>
      </c>
      <c r="R128" s="33">
        <v>133</v>
      </c>
      <c r="S128" s="33">
        <v>1843</v>
      </c>
      <c r="T128" s="33">
        <v>168</v>
      </c>
      <c r="U128" s="33">
        <v>67</v>
      </c>
      <c r="V128" s="33">
        <v>16</v>
      </c>
      <c r="W128" s="33">
        <v>0</v>
      </c>
      <c r="X128" s="33">
        <v>315</v>
      </c>
      <c r="Y128" s="33">
        <v>259</v>
      </c>
      <c r="Z128" s="33">
        <v>1267</v>
      </c>
      <c r="AA128" s="33">
        <v>8691</v>
      </c>
      <c r="AB128" s="33">
        <v>692</v>
      </c>
      <c r="AC128" s="33">
        <v>76</v>
      </c>
      <c r="AD128" s="33">
        <v>69</v>
      </c>
      <c r="AE128" s="33">
        <v>365</v>
      </c>
      <c r="AF128" s="33">
        <v>206</v>
      </c>
      <c r="AG128" s="33">
        <v>62</v>
      </c>
      <c r="AH128" s="33">
        <v>160</v>
      </c>
      <c r="AI128" s="33">
        <v>1221</v>
      </c>
      <c r="AJ128" s="33">
        <v>3809</v>
      </c>
      <c r="AK128" s="33">
        <v>265</v>
      </c>
      <c r="AL128" s="33">
        <v>20015</v>
      </c>
      <c r="AM128" s="33">
        <v>1029</v>
      </c>
      <c r="AN128" s="33">
        <v>0</v>
      </c>
      <c r="AO128" s="33">
        <v>1383</v>
      </c>
      <c r="AP128" s="33">
        <v>217</v>
      </c>
      <c r="AQ128" s="33">
        <v>117</v>
      </c>
      <c r="AR128" s="33">
        <v>3668</v>
      </c>
      <c r="AS128" s="33">
        <v>1488</v>
      </c>
      <c r="AT128" s="33">
        <v>997</v>
      </c>
      <c r="AU128" s="33">
        <v>0</v>
      </c>
      <c r="AV128" s="33">
        <v>123</v>
      </c>
      <c r="AW128" s="33">
        <v>1214</v>
      </c>
      <c r="AX128" s="33">
        <v>398</v>
      </c>
      <c r="AY128" s="33">
        <v>608</v>
      </c>
      <c r="AZ128" s="33">
        <v>2555</v>
      </c>
      <c r="BA128" s="33">
        <v>2255</v>
      </c>
      <c r="BB128" s="33">
        <v>46</v>
      </c>
      <c r="BC128" s="33">
        <v>660</v>
      </c>
      <c r="BD128" s="33">
        <v>65</v>
      </c>
    </row>
    <row r="129" spans="1:56" x14ac:dyDescent="0.25">
      <c r="A129" s="7" t="s">
        <v>15</v>
      </c>
      <c r="B129" s="34">
        <v>897187</v>
      </c>
      <c r="C129" s="34">
        <v>775414</v>
      </c>
      <c r="D129" s="34">
        <v>83156</v>
      </c>
      <c r="E129" s="32">
        <v>33912</v>
      </c>
      <c r="F129" s="33">
        <v>81</v>
      </c>
      <c r="G129" s="33">
        <v>329</v>
      </c>
      <c r="H129" s="33">
        <v>541</v>
      </c>
      <c r="I129" s="33">
        <v>0</v>
      </c>
      <c r="J129" s="33">
        <v>699</v>
      </c>
      <c r="K129" s="33">
        <v>169</v>
      </c>
      <c r="L129" s="33">
        <v>66</v>
      </c>
      <c r="M129" s="33" t="s">
        <v>60</v>
      </c>
      <c r="N129" s="33">
        <v>154</v>
      </c>
      <c r="O129" s="33">
        <v>810</v>
      </c>
      <c r="P129" s="33">
        <v>639</v>
      </c>
      <c r="Q129" s="33">
        <v>201</v>
      </c>
      <c r="R129" s="33">
        <v>441</v>
      </c>
      <c r="S129" s="33">
        <v>34</v>
      </c>
      <c r="T129" s="33">
        <v>210</v>
      </c>
      <c r="U129" s="33">
        <v>0</v>
      </c>
      <c r="V129" s="33">
        <v>7</v>
      </c>
      <c r="W129" s="33">
        <v>305</v>
      </c>
      <c r="X129" s="33">
        <v>0</v>
      </c>
      <c r="Y129" s="33">
        <v>0</v>
      </c>
      <c r="Z129" s="33">
        <v>4238</v>
      </c>
      <c r="AA129" s="33">
        <v>806</v>
      </c>
      <c r="AB129" s="33">
        <v>43</v>
      </c>
      <c r="AC129" s="33">
        <v>201</v>
      </c>
      <c r="AD129" s="33">
        <v>0</v>
      </c>
      <c r="AE129" s="33">
        <v>713</v>
      </c>
      <c r="AF129" s="33">
        <v>0</v>
      </c>
      <c r="AG129" s="33">
        <v>12</v>
      </c>
      <c r="AH129" s="33">
        <v>0</v>
      </c>
      <c r="AI129" s="33">
        <v>0</v>
      </c>
      <c r="AJ129" s="33">
        <v>6297</v>
      </c>
      <c r="AK129" s="33">
        <v>0</v>
      </c>
      <c r="AL129" s="33">
        <v>3141</v>
      </c>
      <c r="AM129" s="33">
        <v>388</v>
      </c>
      <c r="AN129" s="33">
        <v>0</v>
      </c>
      <c r="AO129" s="33">
        <v>664</v>
      </c>
      <c r="AP129" s="33">
        <v>27</v>
      </c>
      <c r="AQ129" s="33">
        <v>0</v>
      </c>
      <c r="AR129" s="33">
        <v>8571</v>
      </c>
      <c r="AS129" s="33">
        <v>131</v>
      </c>
      <c r="AT129" s="33">
        <v>153</v>
      </c>
      <c r="AU129" s="33">
        <v>0</v>
      </c>
      <c r="AV129" s="33">
        <v>221</v>
      </c>
      <c r="AW129" s="33">
        <v>883</v>
      </c>
      <c r="AX129" s="33">
        <v>475</v>
      </c>
      <c r="AY129" s="33">
        <v>0</v>
      </c>
      <c r="AZ129" s="33">
        <v>1064</v>
      </c>
      <c r="BA129" s="33">
        <v>482</v>
      </c>
      <c r="BB129" s="33">
        <v>198</v>
      </c>
      <c r="BC129" s="33">
        <v>55</v>
      </c>
      <c r="BD129" s="33">
        <v>463</v>
      </c>
    </row>
    <row r="130" spans="1:56" x14ac:dyDescent="0.25">
      <c r="A130" s="7" t="s">
        <v>16</v>
      </c>
      <c r="B130" s="34">
        <v>611608</v>
      </c>
      <c r="C130" s="34">
        <v>489659</v>
      </c>
      <c r="D130" s="34">
        <v>66519</v>
      </c>
      <c r="E130" s="32">
        <v>48066</v>
      </c>
      <c r="F130" s="33">
        <v>13</v>
      </c>
      <c r="G130" s="33">
        <v>135</v>
      </c>
      <c r="H130" s="33">
        <v>43</v>
      </c>
      <c r="I130" s="33">
        <v>81</v>
      </c>
      <c r="J130" s="33">
        <v>3797</v>
      </c>
      <c r="K130" s="33">
        <v>452</v>
      </c>
      <c r="L130" s="33">
        <v>981</v>
      </c>
      <c r="M130" s="33">
        <v>128</v>
      </c>
      <c r="N130" s="33" t="s">
        <v>60</v>
      </c>
      <c r="O130" s="33">
        <v>1254</v>
      </c>
      <c r="P130" s="33">
        <v>937</v>
      </c>
      <c r="Q130" s="33">
        <v>372</v>
      </c>
      <c r="R130" s="33">
        <v>68</v>
      </c>
      <c r="S130" s="33">
        <v>1397</v>
      </c>
      <c r="T130" s="33">
        <v>128</v>
      </c>
      <c r="U130" s="33">
        <v>241</v>
      </c>
      <c r="V130" s="33">
        <v>6</v>
      </c>
      <c r="W130" s="33">
        <v>297</v>
      </c>
      <c r="X130" s="33">
        <v>0</v>
      </c>
      <c r="Y130" s="33">
        <v>0</v>
      </c>
      <c r="Z130" s="33">
        <v>14129</v>
      </c>
      <c r="AA130" s="33">
        <v>2048</v>
      </c>
      <c r="AB130" s="33">
        <v>1108</v>
      </c>
      <c r="AC130" s="33">
        <v>409</v>
      </c>
      <c r="AD130" s="33">
        <v>83</v>
      </c>
      <c r="AE130" s="33">
        <v>112</v>
      </c>
      <c r="AF130" s="33">
        <v>38</v>
      </c>
      <c r="AG130" s="33">
        <v>79</v>
      </c>
      <c r="AH130" s="33">
        <v>238</v>
      </c>
      <c r="AI130" s="33">
        <v>145</v>
      </c>
      <c r="AJ130" s="33">
        <v>1035</v>
      </c>
      <c r="AK130" s="33">
        <v>0</v>
      </c>
      <c r="AL130" s="33">
        <v>2313</v>
      </c>
      <c r="AM130" s="33">
        <v>1716</v>
      </c>
      <c r="AN130" s="33">
        <v>285</v>
      </c>
      <c r="AO130" s="33">
        <v>306</v>
      </c>
      <c r="AP130" s="33">
        <v>0</v>
      </c>
      <c r="AQ130" s="33">
        <v>51</v>
      </c>
      <c r="AR130" s="33">
        <v>1589</v>
      </c>
      <c r="AS130" s="33">
        <v>50</v>
      </c>
      <c r="AT130" s="33">
        <v>357</v>
      </c>
      <c r="AU130" s="33">
        <v>104</v>
      </c>
      <c r="AV130" s="33">
        <v>421</v>
      </c>
      <c r="AW130" s="33">
        <v>1083</v>
      </c>
      <c r="AX130" s="33">
        <v>75</v>
      </c>
      <c r="AY130" s="33">
        <v>445</v>
      </c>
      <c r="AZ130" s="33">
        <v>7975</v>
      </c>
      <c r="BA130" s="33">
        <v>476</v>
      </c>
      <c r="BB130" s="33">
        <v>120</v>
      </c>
      <c r="BC130" s="33">
        <v>946</v>
      </c>
      <c r="BD130" s="33">
        <v>0</v>
      </c>
    </row>
    <row r="131" spans="1:56" x14ac:dyDescent="0.25">
      <c r="A131" s="7" t="s">
        <v>17</v>
      </c>
      <c r="B131" s="34">
        <v>18863948</v>
      </c>
      <c r="C131" s="34">
        <v>15742168</v>
      </c>
      <c r="D131" s="34">
        <v>2454255</v>
      </c>
      <c r="E131" s="32">
        <v>498597</v>
      </c>
      <c r="F131" s="33">
        <v>12635</v>
      </c>
      <c r="G131" s="33">
        <v>7405</v>
      </c>
      <c r="H131" s="33">
        <v>8451</v>
      </c>
      <c r="I131" s="33">
        <v>3025</v>
      </c>
      <c r="J131" s="33">
        <v>22420</v>
      </c>
      <c r="K131" s="33">
        <v>9383</v>
      </c>
      <c r="L131" s="33">
        <v>11704</v>
      </c>
      <c r="M131" s="33">
        <v>1264</v>
      </c>
      <c r="N131" s="33">
        <v>891</v>
      </c>
      <c r="O131" s="33" t="s">
        <v>60</v>
      </c>
      <c r="P131" s="33">
        <v>38658</v>
      </c>
      <c r="Q131" s="33">
        <v>3639</v>
      </c>
      <c r="R131" s="33">
        <v>312</v>
      </c>
      <c r="S131" s="33">
        <v>19152</v>
      </c>
      <c r="T131" s="33">
        <v>11472</v>
      </c>
      <c r="U131" s="33">
        <v>1846</v>
      </c>
      <c r="V131" s="33">
        <v>2661</v>
      </c>
      <c r="W131" s="33">
        <v>5441</v>
      </c>
      <c r="X131" s="33">
        <v>6094</v>
      </c>
      <c r="Y131" s="33">
        <v>4689</v>
      </c>
      <c r="Z131" s="33">
        <v>15410</v>
      </c>
      <c r="AA131" s="33">
        <v>13701</v>
      </c>
      <c r="AB131" s="33">
        <v>19640</v>
      </c>
      <c r="AC131" s="33">
        <v>4663</v>
      </c>
      <c r="AD131" s="33">
        <v>5175</v>
      </c>
      <c r="AE131" s="33">
        <v>7114</v>
      </c>
      <c r="AF131" s="33">
        <v>559</v>
      </c>
      <c r="AG131" s="33">
        <v>3857</v>
      </c>
      <c r="AH131" s="33">
        <v>3527</v>
      </c>
      <c r="AI131" s="33">
        <v>4324</v>
      </c>
      <c r="AJ131" s="33">
        <v>25206</v>
      </c>
      <c r="AK131" s="33">
        <v>1376</v>
      </c>
      <c r="AL131" s="33">
        <v>59288</v>
      </c>
      <c r="AM131" s="33">
        <v>23983</v>
      </c>
      <c r="AN131" s="33">
        <v>514</v>
      </c>
      <c r="AO131" s="33">
        <v>18191</v>
      </c>
      <c r="AP131" s="33">
        <v>2600</v>
      </c>
      <c r="AQ131" s="33">
        <v>3315</v>
      </c>
      <c r="AR131" s="33">
        <v>20821</v>
      </c>
      <c r="AS131" s="33">
        <v>5002</v>
      </c>
      <c r="AT131" s="33">
        <v>11953</v>
      </c>
      <c r="AU131" s="33">
        <v>716</v>
      </c>
      <c r="AV131" s="33">
        <v>10451</v>
      </c>
      <c r="AW131" s="33">
        <v>25532</v>
      </c>
      <c r="AX131" s="33">
        <v>2343</v>
      </c>
      <c r="AY131" s="33">
        <v>2019</v>
      </c>
      <c r="AZ131" s="33">
        <v>16614</v>
      </c>
      <c r="BA131" s="33">
        <v>6339</v>
      </c>
      <c r="BB131" s="33">
        <v>4964</v>
      </c>
      <c r="BC131" s="33">
        <v>7412</v>
      </c>
      <c r="BD131" s="33">
        <v>846</v>
      </c>
    </row>
    <row r="132" spans="1:56" x14ac:dyDescent="0.25">
      <c r="A132" s="7" t="s">
        <v>18</v>
      </c>
      <c r="B132" s="34">
        <v>9699859</v>
      </c>
      <c r="C132" s="34">
        <v>8095407</v>
      </c>
      <c r="D132" s="34">
        <v>1289450</v>
      </c>
      <c r="E132" s="32">
        <v>271077</v>
      </c>
      <c r="F132" s="33">
        <v>18799</v>
      </c>
      <c r="G132" s="33">
        <v>1079</v>
      </c>
      <c r="H132" s="33">
        <v>4292</v>
      </c>
      <c r="I132" s="33">
        <v>2112</v>
      </c>
      <c r="J132" s="33">
        <v>14949</v>
      </c>
      <c r="K132" s="33">
        <v>2325</v>
      </c>
      <c r="L132" s="33">
        <v>709</v>
      </c>
      <c r="M132" s="33">
        <v>619</v>
      </c>
      <c r="N132" s="33">
        <v>364</v>
      </c>
      <c r="O132" s="33">
        <v>42666</v>
      </c>
      <c r="P132" s="33" t="s">
        <v>60</v>
      </c>
      <c r="Q132" s="33">
        <v>1006</v>
      </c>
      <c r="R132" s="33">
        <v>126</v>
      </c>
      <c r="S132" s="33">
        <v>6080</v>
      </c>
      <c r="T132" s="33">
        <v>2442</v>
      </c>
      <c r="U132" s="33">
        <v>950</v>
      </c>
      <c r="V132" s="33">
        <v>4513</v>
      </c>
      <c r="W132" s="33">
        <v>3686</v>
      </c>
      <c r="X132" s="33">
        <v>6541</v>
      </c>
      <c r="Y132" s="33">
        <v>408</v>
      </c>
      <c r="Z132" s="33">
        <v>3708</v>
      </c>
      <c r="AA132" s="33">
        <v>4436</v>
      </c>
      <c r="AB132" s="33">
        <v>6992</v>
      </c>
      <c r="AC132" s="33">
        <v>1808</v>
      </c>
      <c r="AD132" s="33">
        <v>5380</v>
      </c>
      <c r="AE132" s="33">
        <v>2514</v>
      </c>
      <c r="AF132" s="33">
        <v>246</v>
      </c>
      <c r="AG132" s="33">
        <v>4144</v>
      </c>
      <c r="AH132" s="33">
        <v>774</v>
      </c>
      <c r="AI132" s="33">
        <v>132</v>
      </c>
      <c r="AJ132" s="33">
        <v>8371</v>
      </c>
      <c r="AK132" s="33">
        <v>791</v>
      </c>
      <c r="AL132" s="33">
        <v>14454</v>
      </c>
      <c r="AM132" s="33">
        <v>19138</v>
      </c>
      <c r="AN132" s="33">
        <v>201</v>
      </c>
      <c r="AO132" s="33">
        <v>6863</v>
      </c>
      <c r="AP132" s="33">
        <v>1632</v>
      </c>
      <c r="AQ132" s="33">
        <v>727</v>
      </c>
      <c r="AR132" s="33">
        <v>5791</v>
      </c>
      <c r="AS132" s="33">
        <v>337</v>
      </c>
      <c r="AT132" s="33">
        <v>16914</v>
      </c>
      <c r="AU132" s="33">
        <v>536</v>
      </c>
      <c r="AV132" s="33">
        <v>16898</v>
      </c>
      <c r="AW132" s="33">
        <v>15760</v>
      </c>
      <c r="AX132" s="33">
        <v>793</v>
      </c>
      <c r="AY132" s="33">
        <v>361</v>
      </c>
      <c r="AZ132" s="33">
        <v>9438</v>
      </c>
      <c r="BA132" s="33">
        <v>3701</v>
      </c>
      <c r="BB132" s="33">
        <v>1340</v>
      </c>
      <c r="BC132" s="33">
        <v>2727</v>
      </c>
      <c r="BD132" s="33">
        <v>504</v>
      </c>
    </row>
    <row r="133" spans="1:56" x14ac:dyDescent="0.25">
      <c r="A133" s="7" t="s">
        <v>19</v>
      </c>
      <c r="B133" s="34">
        <v>1357806</v>
      </c>
      <c r="C133" s="34">
        <v>1160948</v>
      </c>
      <c r="D133" s="34">
        <v>122727</v>
      </c>
      <c r="E133" s="32">
        <v>57542</v>
      </c>
      <c r="F133" s="33">
        <v>1268</v>
      </c>
      <c r="G133" s="33">
        <v>844</v>
      </c>
      <c r="H133" s="33">
        <v>2900</v>
      </c>
      <c r="I133" s="33">
        <v>242</v>
      </c>
      <c r="J133" s="33">
        <v>10173</v>
      </c>
      <c r="K133" s="33">
        <v>950</v>
      </c>
      <c r="L133" s="33">
        <v>731</v>
      </c>
      <c r="M133" s="33">
        <v>784</v>
      </c>
      <c r="N133" s="33">
        <v>222</v>
      </c>
      <c r="O133" s="33">
        <v>3160</v>
      </c>
      <c r="P133" s="33">
        <v>2519</v>
      </c>
      <c r="Q133" s="33" t="s">
        <v>60</v>
      </c>
      <c r="R133" s="33">
        <v>112</v>
      </c>
      <c r="S133" s="33">
        <v>1884</v>
      </c>
      <c r="T133" s="33">
        <v>402</v>
      </c>
      <c r="U133" s="33">
        <v>478</v>
      </c>
      <c r="V133" s="33">
        <v>125</v>
      </c>
      <c r="W133" s="33">
        <v>18</v>
      </c>
      <c r="X133" s="33">
        <v>179</v>
      </c>
      <c r="Y133" s="33">
        <v>106</v>
      </c>
      <c r="Z133" s="33">
        <v>341</v>
      </c>
      <c r="AA133" s="33">
        <v>92</v>
      </c>
      <c r="AB133" s="33">
        <v>1303</v>
      </c>
      <c r="AC133" s="33">
        <v>933</v>
      </c>
      <c r="AD133" s="33">
        <v>371</v>
      </c>
      <c r="AE133" s="33">
        <v>308</v>
      </c>
      <c r="AF133" s="33">
        <v>85</v>
      </c>
      <c r="AG133" s="33">
        <v>91</v>
      </c>
      <c r="AH133" s="33">
        <v>1548</v>
      </c>
      <c r="AI133" s="33">
        <v>107</v>
      </c>
      <c r="AJ133" s="33">
        <v>564</v>
      </c>
      <c r="AK133" s="33">
        <v>354</v>
      </c>
      <c r="AL133" s="33">
        <v>4246</v>
      </c>
      <c r="AM133" s="33">
        <v>2307</v>
      </c>
      <c r="AN133" s="33">
        <v>32</v>
      </c>
      <c r="AO133" s="33">
        <v>970</v>
      </c>
      <c r="AP133" s="33">
        <v>685</v>
      </c>
      <c r="AQ133" s="33">
        <v>2030</v>
      </c>
      <c r="AR133" s="33">
        <v>870</v>
      </c>
      <c r="AS133" s="33">
        <v>58</v>
      </c>
      <c r="AT133" s="33">
        <v>1681</v>
      </c>
      <c r="AU133" s="33">
        <v>0</v>
      </c>
      <c r="AV133" s="33">
        <v>636</v>
      </c>
      <c r="AW133" s="33">
        <v>3007</v>
      </c>
      <c r="AX133" s="33">
        <v>1040</v>
      </c>
      <c r="AY133" s="33">
        <v>0</v>
      </c>
      <c r="AZ133" s="33">
        <v>2523</v>
      </c>
      <c r="BA133" s="33">
        <v>3790</v>
      </c>
      <c r="BB133" s="33">
        <v>312</v>
      </c>
      <c r="BC133" s="33">
        <v>147</v>
      </c>
      <c r="BD133" s="33">
        <v>14</v>
      </c>
    </row>
    <row r="134" spans="1:56" x14ac:dyDescent="0.25">
      <c r="A134" s="7" t="s">
        <v>20</v>
      </c>
      <c r="B134" s="34">
        <v>1559637</v>
      </c>
      <c r="C134" s="34">
        <v>1284530</v>
      </c>
      <c r="D134" s="34">
        <v>208434</v>
      </c>
      <c r="E134" s="32">
        <v>60336</v>
      </c>
      <c r="F134" s="33">
        <v>263</v>
      </c>
      <c r="G134" s="33">
        <v>4510</v>
      </c>
      <c r="H134" s="33">
        <v>3543</v>
      </c>
      <c r="I134" s="33">
        <v>224</v>
      </c>
      <c r="J134" s="33">
        <v>9021</v>
      </c>
      <c r="K134" s="33">
        <v>1813</v>
      </c>
      <c r="L134" s="33">
        <v>0</v>
      </c>
      <c r="M134" s="33">
        <v>0</v>
      </c>
      <c r="N134" s="33">
        <v>0</v>
      </c>
      <c r="O134" s="33">
        <v>1733</v>
      </c>
      <c r="P134" s="33">
        <v>275</v>
      </c>
      <c r="Q134" s="33">
        <v>254</v>
      </c>
      <c r="R134" s="33" t="s">
        <v>60</v>
      </c>
      <c r="S134" s="33">
        <v>390</v>
      </c>
      <c r="T134" s="33">
        <v>296</v>
      </c>
      <c r="U134" s="33">
        <v>318</v>
      </c>
      <c r="V134" s="33">
        <v>479</v>
      </c>
      <c r="W134" s="33">
        <v>120</v>
      </c>
      <c r="X134" s="33">
        <v>51</v>
      </c>
      <c r="Y134" s="33">
        <v>0</v>
      </c>
      <c r="Z134" s="33">
        <v>0</v>
      </c>
      <c r="AA134" s="33">
        <v>396</v>
      </c>
      <c r="AB134" s="33">
        <v>615</v>
      </c>
      <c r="AC134" s="33">
        <v>566</v>
      </c>
      <c r="AD134" s="33">
        <v>62</v>
      </c>
      <c r="AE134" s="33">
        <v>384</v>
      </c>
      <c r="AF134" s="33">
        <v>1602</v>
      </c>
      <c r="AG134" s="33">
        <v>439</v>
      </c>
      <c r="AH134" s="33">
        <v>3581</v>
      </c>
      <c r="AI134" s="33">
        <v>129</v>
      </c>
      <c r="AJ134" s="33">
        <v>84</v>
      </c>
      <c r="AK134" s="33">
        <v>141</v>
      </c>
      <c r="AL134" s="33">
        <v>419</v>
      </c>
      <c r="AM134" s="33">
        <v>263</v>
      </c>
      <c r="AN134" s="33">
        <v>1201</v>
      </c>
      <c r="AO134" s="33">
        <v>260</v>
      </c>
      <c r="AP134" s="33">
        <v>288</v>
      </c>
      <c r="AQ134" s="33">
        <v>7170</v>
      </c>
      <c r="AR134" s="33">
        <v>343</v>
      </c>
      <c r="AS134" s="33">
        <v>0</v>
      </c>
      <c r="AT134" s="33">
        <v>55</v>
      </c>
      <c r="AU134" s="33">
        <v>842</v>
      </c>
      <c r="AV134" s="33">
        <v>296</v>
      </c>
      <c r="AW134" s="33">
        <v>1303</v>
      </c>
      <c r="AX134" s="33">
        <v>6059</v>
      </c>
      <c r="AY134" s="33">
        <v>0</v>
      </c>
      <c r="AZ134" s="33">
        <v>905</v>
      </c>
      <c r="BA134" s="33">
        <v>8991</v>
      </c>
      <c r="BB134" s="33">
        <v>0</v>
      </c>
      <c r="BC134" s="33">
        <v>165</v>
      </c>
      <c r="BD134" s="33">
        <v>487</v>
      </c>
    </row>
    <row r="135" spans="1:56" x14ac:dyDescent="0.25">
      <c r="A135" s="7" t="s">
        <v>21</v>
      </c>
      <c r="B135" s="34">
        <v>12718402</v>
      </c>
      <c r="C135" s="34">
        <v>11076528</v>
      </c>
      <c r="D135" s="34">
        <v>1353853</v>
      </c>
      <c r="E135" s="32">
        <v>216204</v>
      </c>
      <c r="F135" s="33">
        <v>2823</v>
      </c>
      <c r="G135" s="33">
        <v>4119</v>
      </c>
      <c r="H135" s="33">
        <v>7657</v>
      </c>
      <c r="I135" s="33">
        <v>3185</v>
      </c>
      <c r="J135" s="33">
        <v>13930</v>
      </c>
      <c r="K135" s="33">
        <v>3271</v>
      </c>
      <c r="L135" s="33">
        <v>1819</v>
      </c>
      <c r="M135" s="33">
        <v>277</v>
      </c>
      <c r="N135" s="33">
        <v>1440</v>
      </c>
      <c r="O135" s="33">
        <v>17548</v>
      </c>
      <c r="P135" s="33">
        <v>6042</v>
      </c>
      <c r="Q135" s="33">
        <v>1269</v>
      </c>
      <c r="R135" s="33">
        <v>393</v>
      </c>
      <c r="S135" s="33" t="s">
        <v>60</v>
      </c>
      <c r="T135" s="33">
        <v>23491</v>
      </c>
      <c r="U135" s="33">
        <v>8420</v>
      </c>
      <c r="V135" s="33">
        <v>2533</v>
      </c>
      <c r="W135" s="33">
        <v>5569</v>
      </c>
      <c r="X135" s="33">
        <v>1315</v>
      </c>
      <c r="Y135" s="33">
        <v>693</v>
      </c>
      <c r="Z135" s="33">
        <v>2565</v>
      </c>
      <c r="AA135" s="33">
        <v>3507</v>
      </c>
      <c r="AB135" s="33">
        <v>10274</v>
      </c>
      <c r="AC135" s="33">
        <v>4496</v>
      </c>
      <c r="AD135" s="33">
        <v>1521</v>
      </c>
      <c r="AE135" s="33">
        <v>13889</v>
      </c>
      <c r="AF135" s="33">
        <v>304</v>
      </c>
      <c r="AG135" s="33">
        <v>827</v>
      </c>
      <c r="AH135" s="33">
        <v>2454</v>
      </c>
      <c r="AI135" s="33">
        <v>590</v>
      </c>
      <c r="AJ135" s="33">
        <v>3009</v>
      </c>
      <c r="AK135" s="33">
        <v>1573</v>
      </c>
      <c r="AL135" s="33">
        <v>6412</v>
      </c>
      <c r="AM135" s="33">
        <v>4057</v>
      </c>
      <c r="AN135" s="33">
        <v>105</v>
      </c>
      <c r="AO135" s="33">
        <v>8384</v>
      </c>
      <c r="AP135" s="33">
        <v>1002</v>
      </c>
      <c r="AQ135" s="33">
        <v>792</v>
      </c>
      <c r="AR135" s="33">
        <v>3012</v>
      </c>
      <c r="AS135" s="33">
        <v>278</v>
      </c>
      <c r="AT135" s="33">
        <v>1582</v>
      </c>
      <c r="AU135" s="33">
        <v>1318</v>
      </c>
      <c r="AV135" s="33">
        <v>3223</v>
      </c>
      <c r="AW135" s="33">
        <v>11011</v>
      </c>
      <c r="AX135" s="33">
        <v>951</v>
      </c>
      <c r="AY135" s="33">
        <v>49</v>
      </c>
      <c r="AZ135" s="33">
        <v>5233</v>
      </c>
      <c r="BA135" s="33">
        <v>3075</v>
      </c>
      <c r="BB135" s="33">
        <v>352</v>
      </c>
      <c r="BC135" s="33">
        <v>14507</v>
      </c>
      <c r="BD135" s="33">
        <v>58</v>
      </c>
    </row>
    <row r="136" spans="1:56" x14ac:dyDescent="0.25">
      <c r="A136" s="7" t="s">
        <v>22</v>
      </c>
      <c r="B136" s="34">
        <v>6437155</v>
      </c>
      <c r="C136" s="34">
        <v>5478683</v>
      </c>
      <c r="D136" s="34">
        <v>809158</v>
      </c>
      <c r="E136" s="32">
        <v>127874</v>
      </c>
      <c r="F136" s="33">
        <v>1562</v>
      </c>
      <c r="G136" s="33">
        <v>371</v>
      </c>
      <c r="H136" s="33">
        <v>3975</v>
      </c>
      <c r="I136" s="33">
        <v>2016</v>
      </c>
      <c r="J136" s="33">
        <v>7649</v>
      </c>
      <c r="K136" s="33">
        <v>1930</v>
      </c>
      <c r="L136" s="33">
        <v>1227</v>
      </c>
      <c r="M136" s="33">
        <v>79</v>
      </c>
      <c r="N136" s="33">
        <v>0</v>
      </c>
      <c r="O136" s="33">
        <v>8595</v>
      </c>
      <c r="P136" s="33">
        <v>2543</v>
      </c>
      <c r="Q136" s="33">
        <v>1057</v>
      </c>
      <c r="R136" s="33">
        <v>1368</v>
      </c>
      <c r="S136" s="33">
        <v>23071</v>
      </c>
      <c r="T136" s="33" t="s">
        <v>60</v>
      </c>
      <c r="U136" s="33">
        <v>916</v>
      </c>
      <c r="V136" s="33">
        <v>1321</v>
      </c>
      <c r="W136" s="33">
        <v>10177</v>
      </c>
      <c r="X136" s="33">
        <v>2241</v>
      </c>
      <c r="Y136" s="33">
        <v>275</v>
      </c>
      <c r="Z136" s="33">
        <v>480</v>
      </c>
      <c r="AA136" s="33">
        <v>952</v>
      </c>
      <c r="AB136" s="33">
        <v>7896</v>
      </c>
      <c r="AC136" s="33">
        <v>1168</v>
      </c>
      <c r="AD136" s="33">
        <v>469</v>
      </c>
      <c r="AE136" s="33">
        <v>1824</v>
      </c>
      <c r="AF136" s="33">
        <v>34</v>
      </c>
      <c r="AG136" s="33">
        <v>622</v>
      </c>
      <c r="AH136" s="33">
        <v>511</v>
      </c>
      <c r="AI136" s="33">
        <v>90</v>
      </c>
      <c r="AJ136" s="33">
        <v>651</v>
      </c>
      <c r="AK136" s="33">
        <v>504</v>
      </c>
      <c r="AL136" s="33">
        <v>2518</v>
      </c>
      <c r="AM136" s="33">
        <v>3038</v>
      </c>
      <c r="AN136" s="33">
        <v>70</v>
      </c>
      <c r="AO136" s="33">
        <v>11109</v>
      </c>
      <c r="AP136" s="33">
        <v>844</v>
      </c>
      <c r="AQ136" s="33">
        <v>505</v>
      </c>
      <c r="AR136" s="33">
        <v>3998</v>
      </c>
      <c r="AS136" s="33">
        <v>49</v>
      </c>
      <c r="AT136" s="33">
        <v>3306</v>
      </c>
      <c r="AU136" s="33">
        <v>235</v>
      </c>
      <c r="AV136" s="33">
        <v>3879</v>
      </c>
      <c r="AW136" s="33">
        <v>6326</v>
      </c>
      <c r="AX136" s="33">
        <v>123</v>
      </c>
      <c r="AY136" s="33">
        <v>530</v>
      </c>
      <c r="AZ136" s="33">
        <v>1486</v>
      </c>
      <c r="BA136" s="33">
        <v>1028</v>
      </c>
      <c r="BB136" s="33">
        <v>216</v>
      </c>
      <c r="BC136" s="33">
        <v>2923</v>
      </c>
      <c r="BD136" s="33">
        <v>117</v>
      </c>
    </row>
    <row r="137" spans="1:56" x14ac:dyDescent="0.25">
      <c r="A137" s="7" t="s">
        <v>23</v>
      </c>
      <c r="B137" s="34">
        <v>3027718</v>
      </c>
      <c r="C137" s="34">
        <v>2573313</v>
      </c>
      <c r="D137" s="34">
        <v>370554</v>
      </c>
      <c r="E137" s="32">
        <v>70405</v>
      </c>
      <c r="F137" s="33">
        <v>207</v>
      </c>
      <c r="G137" s="33">
        <v>967</v>
      </c>
      <c r="H137" s="33">
        <v>1411</v>
      </c>
      <c r="I137" s="33">
        <v>433</v>
      </c>
      <c r="J137" s="33">
        <v>3297</v>
      </c>
      <c r="K137" s="33">
        <v>2891</v>
      </c>
      <c r="L137" s="33">
        <v>424</v>
      </c>
      <c r="M137" s="33">
        <v>0</v>
      </c>
      <c r="N137" s="33">
        <v>0</v>
      </c>
      <c r="O137" s="33">
        <v>707</v>
      </c>
      <c r="P137" s="33">
        <v>1938</v>
      </c>
      <c r="Q137" s="33">
        <v>299</v>
      </c>
      <c r="R137" s="33">
        <v>161</v>
      </c>
      <c r="S137" s="33">
        <v>13725</v>
      </c>
      <c r="T137" s="33">
        <v>349</v>
      </c>
      <c r="U137" s="33" t="s">
        <v>60</v>
      </c>
      <c r="V137" s="33">
        <v>1776</v>
      </c>
      <c r="W137" s="33">
        <v>387</v>
      </c>
      <c r="X137" s="33">
        <v>228</v>
      </c>
      <c r="Y137" s="33">
        <v>26</v>
      </c>
      <c r="Z137" s="33">
        <v>487</v>
      </c>
      <c r="AA137" s="33">
        <v>466</v>
      </c>
      <c r="AB137" s="33">
        <v>1687</v>
      </c>
      <c r="AC137" s="33">
        <v>5634</v>
      </c>
      <c r="AD137" s="33">
        <v>408</v>
      </c>
      <c r="AE137" s="33">
        <v>3649</v>
      </c>
      <c r="AF137" s="33">
        <v>370</v>
      </c>
      <c r="AG137" s="33">
        <v>6490</v>
      </c>
      <c r="AH137" s="33">
        <v>2009</v>
      </c>
      <c r="AI137" s="33">
        <v>0</v>
      </c>
      <c r="AJ137" s="33">
        <v>185</v>
      </c>
      <c r="AK137" s="33">
        <v>421</v>
      </c>
      <c r="AL137" s="33">
        <v>2361</v>
      </c>
      <c r="AM137" s="33">
        <v>1760</v>
      </c>
      <c r="AN137" s="33">
        <v>604</v>
      </c>
      <c r="AO137" s="33">
        <v>993</v>
      </c>
      <c r="AP137" s="33">
        <v>532</v>
      </c>
      <c r="AQ137" s="33">
        <v>811</v>
      </c>
      <c r="AR137" s="33">
        <v>388</v>
      </c>
      <c r="AS137" s="33">
        <v>65</v>
      </c>
      <c r="AT137" s="33">
        <v>172</v>
      </c>
      <c r="AU137" s="33">
        <v>2842</v>
      </c>
      <c r="AV137" s="33">
        <v>623</v>
      </c>
      <c r="AW137" s="33">
        <v>2334</v>
      </c>
      <c r="AX137" s="33">
        <v>1482</v>
      </c>
      <c r="AY137" s="33">
        <v>38</v>
      </c>
      <c r="AZ137" s="33">
        <v>720</v>
      </c>
      <c r="BA137" s="33">
        <v>856</v>
      </c>
      <c r="BB137" s="33">
        <v>115</v>
      </c>
      <c r="BC137" s="33">
        <v>2537</v>
      </c>
      <c r="BD137" s="33">
        <v>140</v>
      </c>
    </row>
    <row r="138" spans="1:56" x14ac:dyDescent="0.25">
      <c r="A138" s="7" t="s">
        <v>24</v>
      </c>
      <c r="B138" s="34">
        <v>2833584</v>
      </c>
      <c r="C138" s="34">
        <v>2372033</v>
      </c>
      <c r="D138" s="34">
        <v>362782</v>
      </c>
      <c r="E138" s="32">
        <v>83640</v>
      </c>
      <c r="F138" s="33">
        <v>434</v>
      </c>
      <c r="G138" s="33">
        <v>108</v>
      </c>
      <c r="H138" s="33">
        <v>2028</v>
      </c>
      <c r="I138" s="33">
        <v>998</v>
      </c>
      <c r="J138" s="33">
        <v>4743</v>
      </c>
      <c r="K138" s="33">
        <v>5030</v>
      </c>
      <c r="L138" s="33">
        <v>412</v>
      </c>
      <c r="M138" s="33">
        <v>74</v>
      </c>
      <c r="N138" s="33">
        <v>128</v>
      </c>
      <c r="O138" s="33">
        <v>1581</v>
      </c>
      <c r="P138" s="33">
        <v>1146</v>
      </c>
      <c r="Q138" s="33">
        <v>287</v>
      </c>
      <c r="R138" s="33">
        <v>264</v>
      </c>
      <c r="S138" s="33">
        <v>2760</v>
      </c>
      <c r="T138" s="33">
        <v>863</v>
      </c>
      <c r="U138" s="33">
        <v>1715</v>
      </c>
      <c r="V138" s="33" t="s">
        <v>60</v>
      </c>
      <c r="W138" s="33">
        <v>1167</v>
      </c>
      <c r="X138" s="33">
        <v>519</v>
      </c>
      <c r="Y138" s="33">
        <v>481</v>
      </c>
      <c r="Z138" s="33">
        <v>3180</v>
      </c>
      <c r="AA138" s="33">
        <v>28</v>
      </c>
      <c r="AB138" s="33">
        <v>1947</v>
      </c>
      <c r="AC138" s="33">
        <v>679</v>
      </c>
      <c r="AD138" s="33">
        <v>1517</v>
      </c>
      <c r="AE138" s="33">
        <v>22033</v>
      </c>
      <c r="AF138" s="33">
        <v>270</v>
      </c>
      <c r="AG138" s="33">
        <v>1648</v>
      </c>
      <c r="AH138" s="33">
        <v>657</v>
      </c>
      <c r="AI138" s="33">
        <v>27</v>
      </c>
      <c r="AJ138" s="33">
        <v>1189</v>
      </c>
      <c r="AK138" s="33">
        <v>769</v>
      </c>
      <c r="AL138" s="33">
        <v>780</v>
      </c>
      <c r="AM138" s="33">
        <v>1223</v>
      </c>
      <c r="AN138" s="33">
        <v>379</v>
      </c>
      <c r="AO138" s="33">
        <v>1616</v>
      </c>
      <c r="AP138" s="33">
        <v>5022</v>
      </c>
      <c r="AQ138" s="33">
        <v>285</v>
      </c>
      <c r="AR138" s="33">
        <v>1494</v>
      </c>
      <c r="AS138" s="33">
        <v>180</v>
      </c>
      <c r="AT138" s="33">
        <v>1102</v>
      </c>
      <c r="AU138" s="33">
        <v>104</v>
      </c>
      <c r="AV138" s="33">
        <v>1066</v>
      </c>
      <c r="AW138" s="33">
        <v>6575</v>
      </c>
      <c r="AX138" s="33">
        <v>196</v>
      </c>
      <c r="AY138" s="33">
        <v>0</v>
      </c>
      <c r="AZ138" s="33">
        <v>1986</v>
      </c>
      <c r="BA138" s="33">
        <v>772</v>
      </c>
      <c r="BB138" s="33">
        <v>0</v>
      </c>
      <c r="BC138" s="33">
        <v>893</v>
      </c>
      <c r="BD138" s="33">
        <v>1285</v>
      </c>
    </row>
    <row r="139" spans="1:56" x14ac:dyDescent="0.25">
      <c r="A139" s="7" t="s">
        <v>25</v>
      </c>
      <c r="B139" s="34">
        <v>4316297</v>
      </c>
      <c r="C139" s="34">
        <v>3686232</v>
      </c>
      <c r="D139" s="34">
        <v>505741</v>
      </c>
      <c r="E139" s="32">
        <v>110031</v>
      </c>
      <c r="F139" s="33">
        <v>925</v>
      </c>
      <c r="G139" s="33">
        <v>0</v>
      </c>
      <c r="H139" s="33">
        <v>1818</v>
      </c>
      <c r="I139" s="33">
        <v>1058</v>
      </c>
      <c r="J139" s="33">
        <v>2130</v>
      </c>
      <c r="K139" s="33">
        <v>221</v>
      </c>
      <c r="L139" s="33">
        <v>176</v>
      </c>
      <c r="M139" s="33">
        <v>0</v>
      </c>
      <c r="N139" s="33">
        <v>201</v>
      </c>
      <c r="O139" s="33">
        <v>7400</v>
      </c>
      <c r="P139" s="33">
        <v>2725</v>
      </c>
      <c r="Q139" s="33">
        <v>63</v>
      </c>
      <c r="R139" s="33">
        <v>36</v>
      </c>
      <c r="S139" s="33">
        <v>4273</v>
      </c>
      <c r="T139" s="33">
        <v>11071</v>
      </c>
      <c r="U139" s="33">
        <v>536</v>
      </c>
      <c r="V139" s="33">
        <v>253</v>
      </c>
      <c r="W139" s="33" t="s">
        <v>60</v>
      </c>
      <c r="X139" s="33">
        <v>1399</v>
      </c>
      <c r="Y139" s="33">
        <v>71</v>
      </c>
      <c r="Z139" s="33">
        <v>2076</v>
      </c>
      <c r="AA139" s="33">
        <v>1019</v>
      </c>
      <c r="AB139" s="33">
        <v>3178</v>
      </c>
      <c r="AC139" s="33">
        <v>475</v>
      </c>
      <c r="AD139" s="33">
        <v>1248</v>
      </c>
      <c r="AE139" s="33">
        <v>2793</v>
      </c>
      <c r="AF139" s="33">
        <v>216</v>
      </c>
      <c r="AG139" s="33">
        <v>471</v>
      </c>
      <c r="AH139" s="33">
        <v>1358</v>
      </c>
      <c r="AI139" s="33">
        <v>52</v>
      </c>
      <c r="AJ139" s="33">
        <v>1289</v>
      </c>
      <c r="AK139" s="33">
        <v>553</v>
      </c>
      <c r="AL139" s="33">
        <v>2174</v>
      </c>
      <c r="AM139" s="33">
        <v>3916</v>
      </c>
      <c r="AN139" s="33">
        <v>117</v>
      </c>
      <c r="AO139" s="33">
        <v>19617</v>
      </c>
      <c r="AP139" s="33">
        <v>1256</v>
      </c>
      <c r="AQ139" s="33">
        <v>459</v>
      </c>
      <c r="AR139" s="33">
        <v>1490</v>
      </c>
      <c r="AS139" s="33">
        <v>640</v>
      </c>
      <c r="AT139" s="33">
        <v>1387</v>
      </c>
      <c r="AU139" s="33">
        <v>0</v>
      </c>
      <c r="AV139" s="33">
        <v>16852</v>
      </c>
      <c r="AW139" s="33">
        <v>4661</v>
      </c>
      <c r="AX139" s="33">
        <v>140</v>
      </c>
      <c r="AY139" s="33">
        <v>151</v>
      </c>
      <c r="AZ139" s="33">
        <v>5154</v>
      </c>
      <c r="BA139" s="33">
        <v>1121</v>
      </c>
      <c r="BB139" s="33">
        <v>1174</v>
      </c>
      <c r="BC139" s="33">
        <v>581</v>
      </c>
      <c r="BD139" s="33">
        <v>57</v>
      </c>
    </row>
    <row r="140" spans="1:56" x14ac:dyDescent="0.25">
      <c r="A140" s="7" t="s">
        <v>26</v>
      </c>
      <c r="B140" s="34">
        <v>4518629</v>
      </c>
      <c r="C140" s="34">
        <v>3865118</v>
      </c>
      <c r="D140" s="34">
        <v>538691</v>
      </c>
      <c r="E140" s="32">
        <v>99138</v>
      </c>
      <c r="F140" s="33">
        <v>3065</v>
      </c>
      <c r="G140" s="33">
        <v>288</v>
      </c>
      <c r="H140" s="33">
        <v>2010</v>
      </c>
      <c r="I140" s="33">
        <v>2774</v>
      </c>
      <c r="J140" s="33">
        <v>3957</v>
      </c>
      <c r="K140" s="33">
        <v>1202</v>
      </c>
      <c r="L140" s="33">
        <v>358</v>
      </c>
      <c r="M140" s="33">
        <v>0</v>
      </c>
      <c r="N140" s="33">
        <v>195</v>
      </c>
      <c r="O140" s="33">
        <v>5193</v>
      </c>
      <c r="P140" s="33">
        <v>4425</v>
      </c>
      <c r="Q140" s="33">
        <v>688</v>
      </c>
      <c r="R140" s="33">
        <v>230</v>
      </c>
      <c r="S140" s="33">
        <v>1189</v>
      </c>
      <c r="T140" s="33">
        <v>1549</v>
      </c>
      <c r="U140" s="33">
        <v>468</v>
      </c>
      <c r="V140" s="33">
        <v>312</v>
      </c>
      <c r="W140" s="33">
        <v>1520</v>
      </c>
      <c r="X140" s="33" t="s">
        <v>60</v>
      </c>
      <c r="Y140" s="33">
        <v>120</v>
      </c>
      <c r="Z140" s="33">
        <v>1221</v>
      </c>
      <c r="AA140" s="33">
        <v>439</v>
      </c>
      <c r="AB140" s="33">
        <v>1163</v>
      </c>
      <c r="AC140" s="33">
        <v>698</v>
      </c>
      <c r="AD140" s="33">
        <v>10255</v>
      </c>
      <c r="AE140" s="33">
        <v>1375</v>
      </c>
      <c r="AF140" s="33">
        <v>278</v>
      </c>
      <c r="AG140" s="33">
        <v>176</v>
      </c>
      <c r="AH140" s="33">
        <v>994</v>
      </c>
      <c r="AI140" s="33">
        <v>15</v>
      </c>
      <c r="AJ140" s="33">
        <v>453</v>
      </c>
      <c r="AK140" s="33">
        <v>1028</v>
      </c>
      <c r="AL140" s="33">
        <v>1360</v>
      </c>
      <c r="AM140" s="33">
        <v>2134</v>
      </c>
      <c r="AN140" s="33">
        <v>277</v>
      </c>
      <c r="AO140" s="33">
        <v>2641</v>
      </c>
      <c r="AP140" s="33">
        <v>4235</v>
      </c>
      <c r="AQ140" s="33">
        <v>1531</v>
      </c>
      <c r="AR140" s="33">
        <v>455</v>
      </c>
      <c r="AS140" s="33">
        <v>268</v>
      </c>
      <c r="AT140" s="33">
        <v>1573</v>
      </c>
      <c r="AU140" s="33">
        <v>37</v>
      </c>
      <c r="AV140" s="33">
        <v>2495</v>
      </c>
      <c r="AW140" s="33">
        <v>30292</v>
      </c>
      <c r="AX140" s="33">
        <v>179</v>
      </c>
      <c r="AY140" s="33">
        <v>87</v>
      </c>
      <c r="AZ140" s="33">
        <v>2055</v>
      </c>
      <c r="BA140" s="33">
        <v>1075</v>
      </c>
      <c r="BB140" s="33">
        <v>110</v>
      </c>
      <c r="BC140" s="33">
        <v>339</v>
      </c>
      <c r="BD140" s="33">
        <v>357</v>
      </c>
    </row>
    <row r="141" spans="1:56" x14ac:dyDescent="0.25">
      <c r="A141" s="7" t="s">
        <v>27</v>
      </c>
      <c r="B141" s="34">
        <v>1315833</v>
      </c>
      <c r="C141" s="34">
        <v>1120364</v>
      </c>
      <c r="D141" s="34">
        <v>157102</v>
      </c>
      <c r="E141" s="32">
        <v>33818</v>
      </c>
      <c r="F141" s="33">
        <v>634</v>
      </c>
      <c r="G141" s="33">
        <v>37</v>
      </c>
      <c r="H141" s="33">
        <v>325</v>
      </c>
      <c r="I141" s="33">
        <v>38</v>
      </c>
      <c r="J141" s="33">
        <v>829</v>
      </c>
      <c r="K141" s="33">
        <v>290</v>
      </c>
      <c r="L141" s="33">
        <v>2481</v>
      </c>
      <c r="M141" s="33">
        <v>238</v>
      </c>
      <c r="N141" s="33">
        <v>239</v>
      </c>
      <c r="O141" s="33">
        <v>4304</v>
      </c>
      <c r="P141" s="33">
        <v>507</v>
      </c>
      <c r="Q141" s="33">
        <v>177</v>
      </c>
      <c r="R141" s="33">
        <v>0</v>
      </c>
      <c r="S141" s="33">
        <v>675</v>
      </c>
      <c r="T141" s="33">
        <v>164</v>
      </c>
      <c r="U141" s="33">
        <v>275</v>
      </c>
      <c r="V141" s="33">
        <v>523</v>
      </c>
      <c r="W141" s="33">
        <v>158</v>
      </c>
      <c r="X141" s="33">
        <v>138</v>
      </c>
      <c r="Y141" s="33" t="s">
        <v>60</v>
      </c>
      <c r="Z141" s="33">
        <v>52</v>
      </c>
      <c r="AA141" s="33">
        <v>4439</v>
      </c>
      <c r="AB141" s="33">
        <v>702</v>
      </c>
      <c r="AC141" s="33">
        <v>296</v>
      </c>
      <c r="AD141" s="33">
        <v>0</v>
      </c>
      <c r="AE141" s="33">
        <v>325</v>
      </c>
      <c r="AF141" s="33">
        <v>10</v>
      </c>
      <c r="AG141" s="33">
        <v>0</v>
      </c>
      <c r="AH141" s="33">
        <v>150</v>
      </c>
      <c r="AI141" s="33">
        <v>4302</v>
      </c>
      <c r="AJ141" s="33">
        <v>694</v>
      </c>
      <c r="AK141" s="33">
        <v>144</v>
      </c>
      <c r="AL141" s="33">
        <v>2589</v>
      </c>
      <c r="AM141" s="33">
        <v>1439</v>
      </c>
      <c r="AN141" s="33">
        <v>19</v>
      </c>
      <c r="AO141" s="33">
        <v>483</v>
      </c>
      <c r="AP141" s="33">
        <v>25</v>
      </c>
      <c r="AQ141" s="33">
        <v>471</v>
      </c>
      <c r="AR141" s="33">
        <v>915</v>
      </c>
      <c r="AS141" s="33">
        <v>234</v>
      </c>
      <c r="AT141" s="33">
        <v>587</v>
      </c>
      <c r="AU141" s="33">
        <v>42</v>
      </c>
      <c r="AV141" s="33">
        <v>394</v>
      </c>
      <c r="AW141" s="33">
        <v>1637</v>
      </c>
      <c r="AX141" s="33">
        <v>182</v>
      </c>
      <c r="AY141" s="33">
        <v>612</v>
      </c>
      <c r="AZ141" s="33">
        <v>570</v>
      </c>
      <c r="BA141" s="33">
        <v>88</v>
      </c>
      <c r="BB141" s="33">
        <v>43</v>
      </c>
      <c r="BC141" s="33">
        <v>321</v>
      </c>
      <c r="BD141" s="33">
        <v>21</v>
      </c>
    </row>
    <row r="142" spans="1:56" x14ac:dyDescent="0.25">
      <c r="A142" s="7" t="s">
        <v>28</v>
      </c>
      <c r="B142" s="34">
        <v>5759087</v>
      </c>
      <c r="C142" s="34">
        <v>5008452</v>
      </c>
      <c r="D142" s="34">
        <v>553895</v>
      </c>
      <c r="E142" s="32">
        <v>153979</v>
      </c>
      <c r="F142" s="33">
        <v>228</v>
      </c>
      <c r="G142" s="33">
        <v>671</v>
      </c>
      <c r="H142" s="33">
        <v>945</v>
      </c>
      <c r="I142" s="33">
        <v>423</v>
      </c>
      <c r="J142" s="33">
        <v>8595</v>
      </c>
      <c r="K142" s="33">
        <v>1796</v>
      </c>
      <c r="L142" s="33">
        <v>1608</v>
      </c>
      <c r="M142" s="33">
        <v>6652</v>
      </c>
      <c r="N142" s="33">
        <v>18492</v>
      </c>
      <c r="O142" s="33">
        <v>7825</v>
      </c>
      <c r="P142" s="33">
        <v>7113</v>
      </c>
      <c r="Q142" s="33">
        <v>1170</v>
      </c>
      <c r="R142" s="33">
        <v>389</v>
      </c>
      <c r="S142" s="33">
        <v>2392</v>
      </c>
      <c r="T142" s="33">
        <v>1318</v>
      </c>
      <c r="U142" s="33">
        <v>110</v>
      </c>
      <c r="V142" s="33">
        <v>689</v>
      </c>
      <c r="W142" s="33">
        <v>848</v>
      </c>
      <c r="X142" s="33">
        <v>860</v>
      </c>
      <c r="Y142" s="33">
        <v>1526</v>
      </c>
      <c r="Z142" s="33" t="s">
        <v>60</v>
      </c>
      <c r="AA142" s="33">
        <v>3470</v>
      </c>
      <c r="AB142" s="33">
        <v>2077</v>
      </c>
      <c r="AC142" s="33">
        <v>810</v>
      </c>
      <c r="AD142" s="33">
        <v>1109</v>
      </c>
      <c r="AE142" s="33">
        <v>1469</v>
      </c>
      <c r="AF142" s="33">
        <v>73</v>
      </c>
      <c r="AG142" s="33">
        <v>0</v>
      </c>
      <c r="AH142" s="33">
        <v>1105</v>
      </c>
      <c r="AI142" s="33">
        <v>232</v>
      </c>
      <c r="AJ142" s="33">
        <v>9627</v>
      </c>
      <c r="AK142" s="33">
        <v>797</v>
      </c>
      <c r="AL142" s="33">
        <v>9222</v>
      </c>
      <c r="AM142" s="33">
        <v>6686</v>
      </c>
      <c r="AN142" s="33">
        <v>0</v>
      </c>
      <c r="AO142" s="33">
        <v>3396</v>
      </c>
      <c r="AP142" s="33">
        <v>845</v>
      </c>
      <c r="AQ142" s="33">
        <v>276</v>
      </c>
      <c r="AR142" s="33">
        <v>14158</v>
      </c>
      <c r="AS142" s="33">
        <v>197</v>
      </c>
      <c r="AT142" s="33">
        <v>2882</v>
      </c>
      <c r="AU142" s="33">
        <v>0</v>
      </c>
      <c r="AV142" s="33">
        <v>1942</v>
      </c>
      <c r="AW142" s="33">
        <v>3619</v>
      </c>
      <c r="AX142" s="33">
        <v>223</v>
      </c>
      <c r="AY142" s="33">
        <v>40</v>
      </c>
      <c r="AZ142" s="33">
        <v>22089</v>
      </c>
      <c r="BA142" s="33">
        <v>1525</v>
      </c>
      <c r="BB142" s="33">
        <v>2027</v>
      </c>
      <c r="BC142" s="33">
        <v>353</v>
      </c>
      <c r="BD142" s="33">
        <v>80</v>
      </c>
    </row>
    <row r="143" spans="1:56" x14ac:dyDescent="0.25">
      <c r="A143" s="7" t="s">
        <v>29</v>
      </c>
      <c r="B143" s="34">
        <v>6515057</v>
      </c>
      <c r="C143" s="34">
        <v>5658768</v>
      </c>
      <c r="D143" s="34">
        <v>656441</v>
      </c>
      <c r="E143" s="32">
        <v>139830</v>
      </c>
      <c r="F143" s="33">
        <v>1201</v>
      </c>
      <c r="G143" s="33">
        <v>225</v>
      </c>
      <c r="H143" s="33">
        <v>1017</v>
      </c>
      <c r="I143" s="33">
        <v>167</v>
      </c>
      <c r="J143" s="33">
        <v>11556</v>
      </c>
      <c r="K143" s="33">
        <v>1388</v>
      </c>
      <c r="L143" s="33">
        <v>9445</v>
      </c>
      <c r="M143" s="33">
        <v>399</v>
      </c>
      <c r="N143" s="33">
        <v>676</v>
      </c>
      <c r="O143" s="33">
        <v>11396</v>
      </c>
      <c r="P143" s="33">
        <v>3264</v>
      </c>
      <c r="Q143" s="33">
        <v>733</v>
      </c>
      <c r="R143" s="33">
        <v>412</v>
      </c>
      <c r="S143" s="33">
        <v>2991</v>
      </c>
      <c r="T143" s="33">
        <v>640</v>
      </c>
      <c r="U143" s="33">
        <v>138</v>
      </c>
      <c r="V143" s="33">
        <v>969</v>
      </c>
      <c r="W143" s="33">
        <v>180</v>
      </c>
      <c r="X143" s="33">
        <v>977</v>
      </c>
      <c r="Y143" s="33">
        <v>4006</v>
      </c>
      <c r="Z143" s="33">
        <v>2762</v>
      </c>
      <c r="AA143" s="33" t="s">
        <v>60</v>
      </c>
      <c r="AB143" s="33">
        <v>2629</v>
      </c>
      <c r="AC143" s="33">
        <v>862</v>
      </c>
      <c r="AD143" s="33">
        <v>356</v>
      </c>
      <c r="AE143" s="33">
        <v>1261</v>
      </c>
      <c r="AF143" s="33">
        <v>596</v>
      </c>
      <c r="AG143" s="33">
        <v>637</v>
      </c>
      <c r="AH143" s="33">
        <v>163</v>
      </c>
      <c r="AI143" s="33">
        <v>12010</v>
      </c>
      <c r="AJ143" s="33">
        <v>8332</v>
      </c>
      <c r="AK143" s="33">
        <v>199</v>
      </c>
      <c r="AL143" s="33">
        <v>19431</v>
      </c>
      <c r="AM143" s="33">
        <v>3964</v>
      </c>
      <c r="AN143" s="33">
        <v>61</v>
      </c>
      <c r="AO143" s="33">
        <v>1757</v>
      </c>
      <c r="AP143" s="33">
        <v>90</v>
      </c>
      <c r="AQ143" s="33">
        <v>178</v>
      </c>
      <c r="AR143" s="33">
        <v>6538</v>
      </c>
      <c r="AS143" s="33">
        <v>10182</v>
      </c>
      <c r="AT143" s="33">
        <v>1621</v>
      </c>
      <c r="AU143" s="33">
        <v>44</v>
      </c>
      <c r="AV143" s="33">
        <v>371</v>
      </c>
      <c r="AW143" s="33">
        <v>5203</v>
      </c>
      <c r="AX143" s="33">
        <v>548</v>
      </c>
      <c r="AY143" s="33">
        <v>2246</v>
      </c>
      <c r="AZ143" s="33">
        <v>2984</v>
      </c>
      <c r="BA143" s="33">
        <v>1673</v>
      </c>
      <c r="BB143" s="33">
        <v>911</v>
      </c>
      <c r="BC143" s="33">
        <v>441</v>
      </c>
      <c r="BD143" s="33">
        <v>0</v>
      </c>
    </row>
    <row r="144" spans="1:56" x14ac:dyDescent="0.25">
      <c r="A144" s="7" t="s">
        <v>30</v>
      </c>
      <c r="B144" s="34">
        <v>9766574</v>
      </c>
      <c r="C144" s="34">
        <v>8340767</v>
      </c>
      <c r="D144" s="34">
        <v>1242917</v>
      </c>
      <c r="E144" s="32">
        <v>139158</v>
      </c>
      <c r="F144" s="33">
        <v>3527</v>
      </c>
      <c r="G144" s="33">
        <v>3456</v>
      </c>
      <c r="H144" s="33">
        <v>3840</v>
      </c>
      <c r="I144" s="33">
        <v>2054</v>
      </c>
      <c r="J144" s="33">
        <v>7793</v>
      </c>
      <c r="K144" s="33">
        <v>3425</v>
      </c>
      <c r="L144" s="33">
        <v>1656</v>
      </c>
      <c r="M144" s="33">
        <v>0</v>
      </c>
      <c r="N144" s="33">
        <v>256</v>
      </c>
      <c r="O144" s="33">
        <v>17712</v>
      </c>
      <c r="P144" s="33">
        <v>4254</v>
      </c>
      <c r="Q144" s="33">
        <v>630</v>
      </c>
      <c r="R144" s="33">
        <v>882</v>
      </c>
      <c r="S144" s="33">
        <v>9897</v>
      </c>
      <c r="T144" s="33">
        <v>7668</v>
      </c>
      <c r="U144" s="33">
        <v>1709</v>
      </c>
      <c r="V144" s="33">
        <v>1148</v>
      </c>
      <c r="W144" s="33">
        <v>2578</v>
      </c>
      <c r="X144" s="33">
        <v>955</v>
      </c>
      <c r="Y144" s="33">
        <v>599</v>
      </c>
      <c r="Z144" s="33">
        <v>1035</v>
      </c>
      <c r="AA144" s="33">
        <v>2861</v>
      </c>
      <c r="AB144" s="33" t="s">
        <v>60</v>
      </c>
      <c r="AC144" s="33">
        <v>2671</v>
      </c>
      <c r="AD144" s="33">
        <v>715</v>
      </c>
      <c r="AE144" s="33">
        <v>2509</v>
      </c>
      <c r="AF144" s="33">
        <v>84</v>
      </c>
      <c r="AG144" s="33">
        <v>439</v>
      </c>
      <c r="AH144" s="33">
        <v>1215</v>
      </c>
      <c r="AI144" s="33">
        <v>73</v>
      </c>
      <c r="AJ144" s="33">
        <v>1849</v>
      </c>
      <c r="AK144" s="33">
        <v>508</v>
      </c>
      <c r="AL144" s="33">
        <v>6087</v>
      </c>
      <c r="AM144" s="33">
        <v>3405</v>
      </c>
      <c r="AN144" s="33">
        <v>159</v>
      </c>
      <c r="AO144" s="33">
        <v>11224</v>
      </c>
      <c r="AP144" s="33">
        <v>917</v>
      </c>
      <c r="AQ144" s="33">
        <v>647</v>
      </c>
      <c r="AR144" s="33">
        <v>2864</v>
      </c>
      <c r="AS144" s="33">
        <v>385</v>
      </c>
      <c r="AT144" s="33">
        <v>2185</v>
      </c>
      <c r="AU144" s="33">
        <v>571</v>
      </c>
      <c r="AV144" s="33">
        <v>3106</v>
      </c>
      <c r="AW144" s="33">
        <v>9935</v>
      </c>
      <c r="AX144" s="33">
        <v>642</v>
      </c>
      <c r="AY144" s="33">
        <v>0</v>
      </c>
      <c r="AZ144" s="33">
        <v>2327</v>
      </c>
      <c r="BA144" s="33">
        <v>1430</v>
      </c>
      <c r="BB144" s="33">
        <v>417</v>
      </c>
      <c r="BC144" s="33">
        <v>4018</v>
      </c>
      <c r="BD144" s="33">
        <v>841</v>
      </c>
    </row>
    <row r="145" spans="1:56" x14ac:dyDescent="0.25">
      <c r="A145" s="7" t="s">
        <v>31</v>
      </c>
      <c r="B145" s="34">
        <v>5277329</v>
      </c>
      <c r="C145" s="34">
        <v>4505462</v>
      </c>
      <c r="D145" s="34">
        <v>646176</v>
      </c>
      <c r="E145" s="32">
        <v>101029</v>
      </c>
      <c r="F145" s="33">
        <v>123</v>
      </c>
      <c r="G145" s="33">
        <v>893</v>
      </c>
      <c r="H145" s="33">
        <v>2314</v>
      </c>
      <c r="I145" s="33">
        <v>951</v>
      </c>
      <c r="J145" s="33">
        <v>6638</v>
      </c>
      <c r="K145" s="33">
        <v>2662</v>
      </c>
      <c r="L145" s="33">
        <v>74</v>
      </c>
      <c r="M145" s="33">
        <v>86</v>
      </c>
      <c r="N145" s="33">
        <v>367</v>
      </c>
      <c r="O145" s="33">
        <v>2820</v>
      </c>
      <c r="P145" s="33">
        <v>840</v>
      </c>
      <c r="Q145" s="33">
        <v>901</v>
      </c>
      <c r="R145" s="33">
        <v>402</v>
      </c>
      <c r="S145" s="33">
        <v>8209</v>
      </c>
      <c r="T145" s="33">
        <v>786</v>
      </c>
      <c r="U145" s="33">
        <v>6175</v>
      </c>
      <c r="V145" s="33">
        <v>606</v>
      </c>
      <c r="W145" s="33">
        <v>755</v>
      </c>
      <c r="X145" s="33">
        <v>573</v>
      </c>
      <c r="Y145" s="33">
        <v>321</v>
      </c>
      <c r="Z145" s="33">
        <v>424</v>
      </c>
      <c r="AA145" s="33">
        <v>970</v>
      </c>
      <c r="AB145" s="33">
        <v>5164</v>
      </c>
      <c r="AC145" s="33" t="s">
        <v>60</v>
      </c>
      <c r="AD145" s="33">
        <v>549</v>
      </c>
      <c r="AE145" s="33">
        <v>1345</v>
      </c>
      <c r="AF145" s="33">
        <v>1457</v>
      </c>
      <c r="AG145" s="33">
        <v>1936</v>
      </c>
      <c r="AH145" s="33">
        <v>2682</v>
      </c>
      <c r="AI145" s="33">
        <v>21</v>
      </c>
      <c r="AJ145" s="33">
        <v>631</v>
      </c>
      <c r="AK145" s="33">
        <v>540</v>
      </c>
      <c r="AL145" s="33">
        <v>2416</v>
      </c>
      <c r="AM145" s="33">
        <v>845</v>
      </c>
      <c r="AN145" s="33">
        <v>7574</v>
      </c>
      <c r="AO145" s="33">
        <v>1961</v>
      </c>
      <c r="AP145" s="33">
        <v>546</v>
      </c>
      <c r="AQ145" s="33">
        <v>1800</v>
      </c>
      <c r="AR145" s="33">
        <v>870</v>
      </c>
      <c r="AS145" s="33">
        <v>0</v>
      </c>
      <c r="AT145" s="33">
        <v>447</v>
      </c>
      <c r="AU145" s="33">
        <v>5305</v>
      </c>
      <c r="AV145" s="33">
        <v>874</v>
      </c>
      <c r="AW145" s="33">
        <v>3062</v>
      </c>
      <c r="AX145" s="33">
        <v>919</v>
      </c>
      <c r="AY145" s="33">
        <v>177</v>
      </c>
      <c r="AZ145" s="33">
        <v>1034</v>
      </c>
      <c r="BA145" s="33">
        <v>1413</v>
      </c>
      <c r="BB145" s="33">
        <v>92</v>
      </c>
      <c r="BC145" s="33">
        <v>19255</v>
      </c>
      <c r="BD145" s="33">
        <v>224</v>
      </c>
    </row>
    <row r="146" spans="1:56" x14ac:dyDescent="0.25">
      <c r="A146" s="7" t="s">
        <v>32</v>
      </c>
      <c r="B146" s="34">
        <v>2943021</v>
      </c>
      <c r="C146" s="34">
        <v>2534036</v>
      </c>
      <c r="D146" s="34">
        <v>332934</v>
      </c>
      <c r="E146" s="32">
        <v>68511</v>
      </c>
      <c r="F146" s="33">
        <v>8922</v>
      </c>
      <c r="G146" s="33">
        <v>117</v>
      </c>
      <c r="H146" s="33">
        <v>556</v>
      </c>
      <c r="I146" s="33">
        <v>2315</v>
      </c>
      <c r="J146" s="33">
        <v>4723</v>
      </c>
      <c r="K146" s="33">
        <v>484</v>
      </c>
      <c r="L146" s="33">
        <v>54</v>
      </c>
      <c r="M146" s="33">
        <v>0</v>
      </c>
      <c r="N146" s="33">
        <v>415</v>
      </c>
      <c r="O146" s="33">
        <v>6152</v>
      </c>
      <c r="P146" s="33">
        <v>3136</v>
      </c>
      <c r="Q146" s="33">
        <v>369</v>
      </c>
      <c r="R146" s="33">
        <v>55</v>
      </c>
      <c r="S146" s="33">
        <v>2068</v>
      </c>
      <c r="T146" s="33">
        <v>611</v>
      </c>
      <c r="U146" s="33">
        <v>650</v>
      </c>
      <c r="V146" s="33">
        <v>66</v>
      </c>
      <c r="W146" s="33">
        <v>1626</v>
      </c>
      <c r="X146" s="33">
        <v>7139</v>
      </c>
      <c r="Y146" s="33">
        <v>0</v>
      </c>
      <c r="Z146" s="33">
        <v>265</v>
      </c>
      <c r="AA146" s="33">
        <v>1445</v>
      </c>
      <c r="AB146" s="33">
        <v>1610</v>
      </c>
      <c r="AC146" s="33">
        <v>614</v>
      </c>
      <c r="AD146" s="33" t="s">
        <v>60</v>
      </c>
      <c r="AE146" s="33">
        <v>1581</v>
      </c>
      <c r="AF146" s="33">
        <v>0</v>
      </c>
      <c r="AG146" s="33">
        <v>118</v>
      </c>
      <c r="AH146" s="33">
        <v>84</v>
      </c>
      <c r="AI146" s="33">
        <v>65</v>
      </c>
      <c r="AJ146" s="33">
        <v>269</v>
      </c>
      <c r="AK146" s="33">
        <v>1075</v>
      </c>
      <c r="AL146" s="33">
        <v>364</v>
      </c>
      <c r="AM146" s="33">
        <v>483</v>
      </c>
      <c r="AN146" s="33">
        <v>0</v>
      </c>
      <c r="AO146" s="33">
        <v>991</v>
      </c>
      <c r="AP146" s="33">
        <v>566</v>
      </c>
      <c r="AQ146" s="33">
        <v>74</v>
      </c>
      <c r="AR146" s="33">
        <v>2568</v>
      </c>
      <c r="AS146" s="33">
        <v>41</v>
      </c>
      <c r="AT146" s="33">
        <v>398</v>
      </c>
      <c r="AU146" s="33">
        <v>6</v>
      </c>
      <c r="AV146" s="33">
        <v>7683</v>
      </c>
      <c r="AW146" s="33">
        <v>5243</v>
      </c>
      <c r="AX146" s="33">
        <v>332</v>
      </c>
      <c r="AY146" s="33">
        <v>0</v>
      </c>
      <c r="AZ146" s="33">
        <v>1453</v>
      </c>
      <c r="BA146" s="33">
        <v>286</v>
      </c>
      <c r="BB146" s="33">
        <v>303</v>
      </c>
      <c r="BC146" s="33">
        <v>1136</v>
      </c>
      <c r="BD146" s="33">
        <v>0</v>
      </c>
    </row>
    <row r="147" spans="1:56" x14ac:dyDescent="0.25">
      <c r="A147" s="7" t="s">
        <v>33</v>
      </c>
      <c r="B147" s="34">
        <v>5937896</v>
      </c>
      <c r="C147" s="34">
        <v>4963040</v>
      </c>
      <c r="D147" s="34">
        <v>801046</v>
      </c>
      <c r="E147" s="32">
        <v>149439</v>
      </c>
      <c r="F147" s="33">
        <v>1395</v>
      </c>
      <c r="G147" s="33">
        <v>2043</v>
      </c>
      <c r="H147" s="33">
        <v>2356</v>
      </c>
      <c r="I147" s="33">
        <v>6168</v>
      </c>
      <c r="J147" s="33">
        <v>8386</v>
      </c>
      <c r="K147" s="33">
        <v>3144</v>
      </c>
      <c r="L147" s="33">
        <v>1516</v>
      </c>
      <c r="M147" s="33">
        <v>0</v>
      </c>
      <c r="N147" s="33">
        <v>215</v>
      </c>
      <c r="O147" s="33">
        <v>4513</v>
      </c>
      <c r="P147" s="33">
        <v>2964</v>
      </c>
      <c r="Q147" s="33">
        <v>871</v>
      </c>
      <c r="R147" s="33">
        <v>560</v>
      </c>
      <c r="S147" s="33">
        <v>20161</v>
      </c>
      <c r="T147" s="33">
        <v>4404</v>
      </c>
      <c r="U147" s="33">
        <v>4811</v>
      </c>
      <c r="V147" s="33">
        <v>20884</v>
      </c>
      <c r="W147" s="33">
        <v>1993</v>
      </c>
      <c r="X147" s="33">
        <v>1728</v>
      </c>
      <c r="Y147" s="33">
        <v>291</v>
      </c>
      <c r="Z147" s="33">
        <v>716</v>
      </c>
      <c r="AA147" s="33">
        <v>463</v>
      </c>
      <c r="AB147" s="33">
        <v>2830</v>
      </c>
      <c r="AC147" s="33">
        <v>2026</v>
      </c>
      <c r="AD147" s="33">
        <v>1641</v>
      </c>
      <c r="AE147" s="33" t="s">
        <v>60</v>
      </c>
      <c r="AF147" s="33">
        <v>845</v>
      </c>
      <c r="AG147" s="33">
        <v>4860</v>
      </c>
      <c r="AH147" s="33">
        <v>1544</v>
      </c>
      <c r="AI147" s="33">
        <v>769</v>
      </c>
      <c r="AJ147" s="33">
        <v>1114</v>
      </c>
      <c r="AK147" s="33">
        <v>1016</v>
      </c>
      <c r="AL147" s="33">
        <v>2904</v>
      </c>
      <c r="AM147" s="33">
        <v>3669</v>
      </c>
      <c r="AN147" s="33">
        <v>977</v>
      </c>
      <c r="AO147" s="33">
        <v>3240</v>
      </c>
      <c r="AP147" s="33">
        <v>6073</v>
      </c>
      <c r="AQ147" s="33">
        <v>777</v>
      </c>
      <c r="AR147" s="33">
        <v>1810</v>
      </c>
      <c r="AS147" s="33">
        <v>359</v>
      </c>
      <c r="AT147" s="33">
        <v>267</v>
      </c>
      <c r="AU147" s="33">
        <v>361</v>
      </c>
      <c r="AV147" s="33">
        <v>2676</v>
      </c>
      <c r="AW147" s="33">
        <v>10293</v>
      </c>
      <c r="AX147" s="33">
        <v>1697</v>
      </c>
      <c r="AY147" s="33">
        <v>88</v>
      </c>
      <c r="AZ147" s="33">
        <v>2684</v>
      </c>
      <c r="BA147" s="33">
        <v>2518</v>
      </c>
      <c r="BB147" s="33">
        <v>196</v>
      </c>
      <c r="BC147" s="33">
        <v>1503</v>
      </c>
      <c r="BD147" s="33">
        <v>1120</v>
      </c>
    </row>
    <row r="148" spans="1:56" x14ac:dyDescent="0.25">
      <c r="A148" s="7" t="s">
        <v>34</v>
      </c>
      <c r="B148" s="34">
        <v>987076</v>
      </c>
      <c r="C148" s="34">
        <v>828254</v>
      </c>
      <c r="D148" s="34">
        <v>122210</v>
      </c>
      <c r="E148" s="32">
        <v>33553</v>
      </c>
      <c r="F148" s="33">
        <v>449</v>
      </c>
      <c r="G148" s="33">
        <v>1118</v>
      </c>
      <c r="H148" s="33">
        <v>1971</v>
      </c>
      <c r="I148" s="33">
        <v>49</v>
      </c>
      <c r="J148" s="33">
        <v>3033</v>
      </c>
      <c r="K148" s="33">
        <v>2856</v>
      </c>
      <c r="L148" s="33">
        <v>58</v>
      </c>
      <c r="M148" s="33">
        <v>365</v>
      </c>
      <c r="N148" s="33">
        <v>0</v>
      </c>
      <c r="O148" s="33">
        <v>291</v>
      </c>
      <c r="P148" s="33">
        <v>231</v>
      </c>
      <c r="Q148" s="33">
        <v>32</v>
      </c>
      <c r="R148" s="33">
        <v>1543</v>
      </c>
      <c r="S148" s="33">
        <v>765</v>
      </c>
      <c r="T148" s="33">
        <v>646</v>
      </c>
      <c r="U148" s="33">
        <v>417</v>
      </c>
      <c r="V148" s="33">
        <v>845</v>
      </c>
      <c r="W148" s="33">
        <v>0</v>
      </c>
      <c r="X148" s="33">
        <v>0</v>
      </c>
      <c r="Y148" s="33">
        <v>71</v>
      </c>
      <c r="Z148" s="33">
        <v>57</v>
      </c>
      <c r="AA148" s="33">
        <v>10</v>
      </c>
      <c r="AB148" s="33">
        <v>353</v>
      </c>
      <c r="AC148" s="33">
        <v>969</v>
      </c>
      <c r="AD148" s="33">
        <v>0</v>
      </c>
      <c r="AE148" s="33">
        <v>158</v>
      </c>
      <c r="AF148" s="33" t="s">
        <v>60</v>
      </c>
      <c r="AG148" s="33">
        <v>384</v>
      </c>
      <c r="AH148" s="33">
        <v>688</v>
      </c>
      <c r="AI148" s="33">
        <v>0</v>
      </c>
      <c r="AJ148" s="33">
        <v>889</v>
      </c>
      <c r="AK148" s="33">
        <v>264</v>
      </c>
      <c r="AL148" s="33">
        <v>422</v>
      </c>
      <c r="AM148" s="33">
        <v>1173</v>
      </c>
      <c r="AN148" s="33">
        <v>360</v>
      </c>
      <c r="AO148" s="33">
        <v>321</v>
      </c>
      <c r="AP148" s="33">
        <v>96</v>
      </c>
      <c r="AQ148" s="33">
        <v>1959</v>
      </c>
      <c r="AR148" s="33">
        <v>840</v>
      </c>
      <c r="AS148" s="33">
        <v>0</v>
      </c>
      <c r="AT148" s="33">
        <v>77</v>
      </c>
      <c r="AU148" s="33">
        <v>227</v>
      </c>
      <c r="AV148" s="33">
        <v>266</v>
      </c>
      <c r="AW148" s="33">
        <v>1329</v>
      </c>
      <c r="AX148" s="33">
        <v>1232</v>
      </c>
      <c r="AY148" s="33">
        <v>53</v>
      </c>
      <c r="AZ148" s="33">
        <v>278</v>
      </c>
      <c r="BA148" s="33">
        <v>3835</v>
      </c>
      <c r="BB148" s="33">
        <v>14</v>
      </c>
      <c r="BC148" s="33">
        <v>146</v>
      </c>
      <c r="BD148" s="33">
        <v>2413</v>
      </c>
    </row>
    <row r="149" spans="1:56" x14ac:dyDescent="0.25">
      <c r="A149" s="7" t="s">
        <v>35</v>
      </c>
      <c r="B149" s="34">
        <v>1817126</v>
      </c>
      <c r="C149" s="34">
        <v>1505191</v>
      </c>
      <c r="D149" s="34">
        <v>253269</v>
      </c>
      <c r="E149" s="32">
        <v>52070</v>
      </c>
      <c r="F149" s="33">
        <v>169</v>
      </c>
      <c r="G149" s="33">
        <v>721</v>
      </c>
      <c r="H149" s="33">
        <v>1646</v>
      </c>
      <c r="I149" s="33">
        <v>161</v>
      </c>
      <c r="J149" s="33">
        <v>5124</v>
      </c>
      <c r="K149" s="33">
        <v>3245</v>
      </c>
      <c r="L149" s="33">
        <v>381</v>
      </c>
      <c r="M149" s="33">
        <v>0</v>
      </c>
      <c r="N149" s="33">
        <v>29</v>
      </c>
      <c r="O149" s="33">
        <v>1105</v>
      </c>
      <c r="P149" s="33">
        <v>434</v>
      </c>
      <c r="Q149" s="33">
        <v>275</v>
      </c>
      <c r="R149" s="33">
        <v>506</v>
      </c>
      <c r="S149" s="33">
        <v>1415</v>
      </c>
      <c r="T149" s="33">
        <v>615</v>
      </c>
      <c r="U149" s="33">
        <v>9575</v>
      </c>
      <c r="V149" s="33">
        <v>3040</v>
      </c>
      <c r="W149" s="33">
        <v>352</v>
      </c>
      <c r="X149" s="33">
        <v>222</v>
      </c>
      <c r="Y149" s="33">
        <v>122</v>
      </c>
      <c r="Z149" s="33">
        <v>318</v>
      </c>
      <c r="AA149" s="33">
        <v>0</v>
      </c>
      <c r="AB149" s="33">
        <v>683</v>
      </c>
      <c r="AC149" s="33">
        <v>1455</v>
      </c>
      <c r="AD149" s="33">
        <v>424</v>
      </c>
      <c r="AE149" s="33">
        <v>1848</v>
      </c>
      <c r="AF149" s="33">
        <v>64</v>
      </c>
      <c r="AG149" s="33" t="s">
        <v>60</v>
      </c>
      <c r="AH149" s="33">
        <v>240</v>
      </c>
      <c r="AI149" s="33">
        <v>0</v>
      </c>
      <c r="AJ149" s="33">
        <v>119</v>
      </c>
      <c r="AK149" s="33">
        <v>242</v>
      </c>
      <c r="AL149" s="33">
        <v>544</v>
      </c>
      <c r="AM149" s="33">
        <v>829</v>
      </c>
      <c r="AN149" s="33">
        <v>292</v>
      </c>
      <c r="AO149" s="33">
        <v>268</v>
      </c>
      <c r="AP149" s="33">
        <v>1255</v>
      </c>
      <c r="AQ149" s="33">
        <v>1556</v>
      </c>
      <c r="AR149" s="33">
        <v>252</v>
      </c>
      <c r="AS149" s="33">
        <v>0</v>
      </c>
      <c r="AT149" s="33">
        <v>243</v>
      </c>
      <c r="AU149" s="33">
        <v>2999</v>
      </c>
      <c r="AV149" s="33">
        <v>226</v>
      </c>
      <c r="AW149" s="33">
        <v>5343</v>
      </c>
      <c r="AX149" s="33">
        <v>734</v>
      </c>
      <c r="AY149" s="33">
        <v>0</v>
      </c>
      <c r="AZ149" s="33">
        <v>615</v>
      </c>
      <c r="BA149" s="33">
        <v>835</v>
      </c>
      <c r="BB149" s="33">
        <v>24</v>
      </c>
      <c r="BC149" s="33">
        <v>560</v>
      </c>
      <c r="BD149" s="33">
        <v>965</v>
      </c>
    </row>
    <row r="150" spans="1:56" x14ac:dyDescent="0.25">
      <c r="A150" s="7" t="s">
        <v>36</v>
      </c>
      <c r="B150" s="34">
        <v>2688336</v>
      </c>
      <c r="C150" s="34">
        <v>2084668</v>
      </c>
      <c r="D150" s="34">
        <v>480317</v>
      </c>
      <c r="E150" s="32">
        <v>110345</v>
      </c>
      <c r="F150" s="33">
        <v>280</v>
      </c>
      <c r="G150" s="33">
        <v>597</v>
      </c>
      <c r="H150" s="33">
        <v>10142</v>
      </c>
      <c r="I150" s="33">
        <v>310</v>
      </c>
      <c r="J150" s="33">
        <v>40114</v>
      </c>
      <c r="K150" s="33">
        <v>2714</v>
      </c>
      <c r="L150" s="33">
        <v>189</v>
      </c>
      <c r="M150" s="33">
        <v>184</v>
      </c>
      <c r="N150" s="33">
        <v>983</v>
      </c>
      <c r="O150" s="33">
        <v>2923</v>
      </c>
      <c r="P150" s="33">
        <v>1731</v>
      </c>
      <c r="Q150" s="33">
        <v>4093</v>
      </c>
      <c r="R150" s="33">
        <v>3929</v>
      </c>
      <c r="S150" s="33">
        <v>1668</v>
      </c>
      <c r="T150" s="33">
        <v>855</v>
      </c>
      <c r="U150" s="33">
        <v>114</v>
      </c>
      <c r="V150" s="33">
        <v>602</v>
      </c>
      <c r="W150" s="33">
        <v>628</v>
      </c>
      <c r="X150" s="33">
        <v>78</v>
      </c>
      <c r="Y150" s="33">
        <v>49</v>
      </c>
      <c r="Z150" s="33">
        <v>931</v>
      </c>
      <c r="AA150" s="33">
        <v>256</v>
      </c>
      <c r="AB150" s="33">
        <v>1663</v>
      </c>
      <c r="AC150" s="33">
        <v>1055</v>
      </c>
      <c r="AD150" s="33">
        <v>203</v>
      </c>
      <c r="AE150" s="33">
        <v>335</v>
      </c>
      <c r="AF150" s="33">
        <v>1137</v>
      </c>
      <c r="AG150" s="33">
        <v>32</v>
      </c>
      <c r="AH150" s="33" t="s">
        <v>60</v>
      </c>
      <c r="AI150" s="33">
        <v>0</v>
      </c>
      <c r="AJ150" s="33">
        <v>2118</v>
      </c>
      <c r="AK150" s="33">
        <v>2136</v>
      </c>
      <c r="AL150" s="33">
        <v>1516</v>
      </c>
      <c r="AM150" s="33">
        <v>1333</v>
      </c>
      <c r="AN150" s="33">
        <v>0</v>
      </c>
      <c r="AO150" s="33">
        <v>1354</v>
      </c>
      <c r="AP150" s="33">
        <v>258</v>
      </c>
      <c r="AQ150" s="33">
        <v>1691</v>
      </c>
      <c r="AR150" s="33">
        <v>570</v>
      </c>
      <c r="AS150" s="33">
        <v>86</v>
      </c>
      <c r="AT150" s="33">
        <v>165</v>
      </c>
      <c r="AU150" s="33">
        <v>588</v>
      </c>
      <c r="AV150" s="33">
        <v>96</v>
      </c>
      <c r="AW150" s="33">
        <v>7249</v>
      </c>
      <c r="AX150" s="33">
        <v>3365</v>
      </c>
      <c r="AY150" s="33">
        <v>0</v>
      </c>
      <c r="AZ150" s="33">
        <v>1740</v>
      </c>
      <c r="BA150" s="33">
        <v>4680</v>
      </c>
      <c r="BB150" s="33">
        <v>0</v>
      </c>
      <c r="BC150" s="33">
        <v>2672</v>
      </c>
      <c r="BD150" s="33">
        <v>933</v>
      </c>
    </row>
    <row r="151" spans="1:56" x14ac:dyDescent="0.25">
      <c r="A151" s="7" t="s">
        <v>37</v>
      </c>
      <c r="B151" s="34">
        <v>1305678</v>
      </c>
      <c r="C151" s="34">
        <v>1141236</v>
      </c>
      <c r="D151" s="34">
        <v>122129</v>
      </c>
      <c r="E151" s="32">
        <v>37000</v>
      </c>
      <c r="F151" s="33">
        <v>193</v>
      </c>
      <c r="G151" s="33">
        <v>0</v>
      </c>
      <c r="H151" s="33">
        <v>246</v>
      </c>
      <c r="I151" s="33">
        <v>22</v>
      </c>
      <c r="J151" s="33">
        <v>547</v>
      </c>
      <c r="K151" s="33">
        <v>403</v>
      </c>
      <c r="L151" s="33">
        <v>1617</v>
      </c>
      <c r="M151" s="33">
        <v>20</v>
      </c>
      <c r="N151" s="33">
        <v>68</v>
      </c>
      <c r="O151" s="33">
        <v>1970</v>
      </c>
      <c r="P151" s="33">
        <v>535</v>
      </c>
      <c r="Q151" s="33">
        <v>0</v>
      </c>
      <c r="R151" s="33">
        <v>0</v>
      </c>
      <c r="S151" s="33">
        <v>478</v>
      </c>
      <c r="T151" s="33">
        <v>470</v>
      </c>
      <c r="U151" s="33">
        <v>47</v>
      </c>
      <c r="V151" s="33">
        <v>0</v>
      </c>
      <c r="W151" s="33">
        <v>0</v>
      </c>
      <c r="X151" s="33">
        <v>0</v>
      </c>
      <c r="Y151" s="33">
        <v>3080</v>
      </c>
      <c r="Z151" s="33">
        <v>222</v>
      </c>
      <c r="AA151" s="33">
        <v>15526</v>
      </c>
      <c r="AB151" s="33">
        <v>155</v>
      </c>
      <c r="AC151" s="33">
        <v>104</v>
      </c>
      <c r="AD151" s="33">
        <v>160</v>
      </c>
      <c r="AE151" s="33">
        <v>153</v>
      </c>
      <c r="AF151" s="33">
        <v>230</v>
      </c>
      <c r="AG151" s="33">
        <v>33</v>
      </c>
      <c r="AH151" s="33">
        <v>186</v>
      </c>
      <c r="AI151" s="33" t="s">
        <v>60</v>
      </c>
      <c r="AJ151" s="33">
        <v>294</v>
      </c>
      <c r="AK151" s="33">
        <v>186</v>
      </c>
      <c r="AL151" s="33">
        <v>1471</v>
      </c>
      <c r="AM151" s="33">
        <v>1297</v>
      </c>
      <c r="AN151" s="33">
        <v>47</v>
      </c>
      <c r="AO151" s="33">
        <v>248</v>
      </c>
      <c r="AP151" s="33">
        <v>0</v>
      </c>
      <c r="AQ151" s="33">
        <v>198</v>
      </c>
      <c r="AR151" s="33">
        <v>1015</v>
      </c>
      <c r="AS151" s="33">
        <v>608</v>
      </c>
      <c r="AT151" s="33">
        <v>588</v>
      </c>
      <c r="AU151" s="33">
        <v>86</v>
      </c>
      <c r="AV151" s="33">
        <v>126</v>
      </c>
      <c r="AW151" s="33">
        <v>605</v>
      </c>
      <c r="AX151" s="33">
        <v>158</v>
      </c>
      <c r="AY151" s="33">
        <v>2138</v>
      </c>
      <c r="AZ151" s="33">
        <v>880</v>
      </c>
      <c r="BA151" s="33">
        <v>428</v>
      </c>
      <c r="BB151" s="33">
        <v>0</v>
      </c>
      <c r="BC151" s="33">
        <v>0</v>
      </c>
      <c r="BD151" s="33">
        <v>162</v>
      </c>
    </row>
    <row r="152" spans="1:56" x14ac:dyDescent="0.25">
      <c r="A152" s="7" t="s">
        <v>38</v>
      </c>
      <c r="B152" s="35">
        <v>8719952</v>
      </c>
      <c r="C152" s="35">
        <v>7825661</v>
      </c>
      <c r="D152" s="35">
        <v>693380</v>
      </c>
      <c r="E152" s="32">
        <v>140194</v>
      </c>
      <c r="F152" s="33">
        <v>189</v>
      </c>
      <c r="G152" s="33">
        <v>1198</v>
      </c>
      <c r="H152" s="33">
        <v>3784</v>
      </c>
      <c r="I152" s="33">
        <v>57</v>
      </c>
      <c r="J152" s="33">
        <v>5986</v>
      </c>
      <c r="K152" s="33">
        <v>2203</v>
      </c>
      <c r="L152" s="33">
        <v>1924</v>
      </c>
      <c r="M152" s="33">
        <v>2100</v>
      </c>
      <c r="N152" s="33">
        <v>781</v>
      </c>
      <c r="O152" s="33">
        <v>12907</v>
      </c>
      <c r="P152" s="33">
        <v>4268</v>
      </c>
      <c r="Q152" s="33">
        <v>264</v>
      </c>
      <c r="R152" s="33">
        <v>256</v>
      </c>
      <c r="S152" s="33">
        <v>3690</v>
      </c>
      <c r="T152" s="33">
        <v>718</v>
      </c>
      <c r="U152" s="33">
        <v>332</v>
      </c>
      <c r="V152" s="33">
        <v>317</v>
      </c>
      <c r="W152" s="33">
        <v>102</v>
      </c>
      <c r="X152" s="33">
        <v>871</v>
      </c>
      <c r="Y152" s="33">
        <v>624</v>
      </c>
      <c r="Z152" s="33">
        <v>5335</v>
      </c>
      <c r="AA152" s="33">
        <v>4675</v>
      </c>
      <c r="AB152" s="33">
        <v>1889</v>
      </c>
      <c r="AC152" s="33">
        <v>1261</v>
      </c>
      <c r="AD152" s="33">
        <v>510</v>
      </c>
      <c r="AE152" s="33">
        <v>583</v>
      </c>
      <c r="AF152" s="33">
        <v>49</v>
      </c>
      <c r="AG152" s="33">
        <v>312</v>
      </c>
      <c r="AH152" s="33">
        <v>899</v>
      </c>
      <c r="AI152" s="33">
        <v>499</v>
      </c>
      <c r="AJ152" s="33" t="s">
        <v>60</v>
      </c>
      <c r="AK152" s="33">
        <v>355</v>
      </c>
      <c r="AL152" s="33">
        <v>40815</v>
      </c>
      <c r="AM152" s="33">
        <v>2482</v>
      </c>
      <c r="AN152" s="33">
        <v>61</v>
      </c>
      <c r="AO152" s="33">
        <v>1121</v>
      </c>
      <c r="AP152" s="33">
        <v>773</v>
      </c>
      <c r="AQ152" s="33">
        <v>360</v>
      </c>
      <c r="AR152" s="33">
        <v>19733</v>
      </c>
      <c r="AS152" s="33">
        <v>463</v>
      </c>
      <c r="AT152" s="33">
        <v>1586</v>
      </c>
      <c r="AU152" s="33">
        <v>0</v>
      </c>
      <c r="AV152" s="33">
        <v>1412</v>
      </c>
      <c r="AW152" s="33">
        <v>3801</v>
      </c>
      <c r="AX152" s="33">
        <v>256</v>
      </c>
      <c r="AY152" s="33">
        <v>0</v>
      </c>
      <c r="AZ152" s="33">
        <v>4458</v>
      </c>
      <c r="BA152" s="33">
        <v>2454</v>
      </c>
      <c r="BB152" s="33">
        <v>1252</v>
      </c>
      <c r="BC152" s="33">
        <v>214</v>
      </c>
      <c r="BD152" s="33">
        <v>15</v>
      </c>
    </row>
    <row r="153" spans="1:56" x14ac:dyDescent="0.25">
      <c r="A153" s="7" t="s">
        <v>39</v>
      </c>
      <c r="B153" s="35">
        <v>2055293</v>
      </c>
      <c r="C153" s="35">
        <v>1753413</v>
      </c>
      <c r="D153" s="35">
        <v>228218</v>
      </c>
      <c r="E153" s="32">
        <v>62130</v>
      </c>
      <c r="F153" s="33">
        <v>410</v>
      </c>
      <c r="G153" s="33">
        <v>416</v>
      </c>
      <c r="H153" s="33">
        <v>7444</v>
      </c>
      <c r="I153" s="33">
        <v>682</v>
      </c>
      <c r="J153" s="33">
        <v>7066</v>
      </c>
      <c r="K153" s="33">
        <v>5525</v>
      </c>
      <c r="L153" s="33">
        <v>0</v>
      </c>
      <c r="M153" s="33">
        <v>0</v>
      </c>
      <c r="N153" s="33">
        <v>212</v>
      </c>
      <c r="O153" s="33">
        <v>2806</v>
      </c>
      <c r="P153" s="33">
        <v>676</v>
      </c>
      <c r="Q153" s="33">
        <v>81</v>
      </c>
      <c r="R153" s="33">
        <v>355</v>
      </c>
      <c r="S153" s="33">
        <v>466</v>
      </c>
      <c r="T153" s="33">
        <v>2030</v>
      </c>
      <c r="U153" s="33">
        <v>0</v>
      </c>
      <c r="V153" s="33">
        <v>1333</v>
      </c>
      <c r="W153" s="33">
        <v>87</v>
      </c>
      <c r="X153" s="33">
        <v>184</v>
      </c>
      <c r="Y153" s="33">
        <v>510</v>
      </c>
      <c r="Z153" s="33">
        <v>2277</v>
      </c>
      <c r="AA153" s="33">
        <v>252</v>
      </c>
      <c r="AB153" s="33">
        <v>908</v>
      </c>
      <c r="AC153" s="33">
        <v>438</v>
      </c>
      <c r="AD153" s="33">
        <v>556</v>
      </c>
      <c r="AE153" s="33">
        <v>1183</v>
      </c>
      <c r="AF153" s="33">
        <v>544</v>
      </c>
      <c r="AG153" s="33">
        <v>353</v>
      </c>
      <c r="AH153" s="33">
        <v>2099</v>
      </c>
      <c r="AI153" s="33">
        <v>114</v>
      </c>
      <c r="AJ153" s="33">
        <v>245</v>
      </c>
      <c r="AK153" s="33" t="s">
        <v>60</v>
      </c>
      <c r="AL153" s="33">
        <v>1445</v>
      </c>
      <c r="AM153" s="33">
        <v>522</v>
      </c>
      <c r="AN153" s="33">
        <v>264</v>
      </c>
      <c r="AO153" s="33">
        <v>1742</v>
      </c>
      <c r="AP153" s="33">
        <v>234</v>
      </c>
      <c r="AQ153" s="33">
        <v>916</v>
      </c>
      <c r="AR153" s="33">
        <v>492</v>
      </c>
      <c r="AS153" s="33">
        <v>0</v>
      </c>
      <c r="AT153" s="33">
        <v>145</v>
      </c>
      <c r="AU153" s="33">
        <v>240</v>
      </c>
      <c r="AV153" s="33">
        <v>899</v>
      </c>
      <c r="AW153" s="33">
        <v>13633</v>
      </c>
      <c r="AX153" s="33">
        <v>303</v>
      </c>
      <c r="AY153" s="33">
        <v>71</v>
      </c>
      <c r="AZ153" s="33">
        <v>425</v>
      </c>
      <c r="BA153" s="33">
        <v>924</v>
      </c>
      <c r="BB153" s="33">
        <v>0</v>
      </c>
      <c r="BC153" s="33">
        <v>340</v>
      </c>
      <c r="BD153" s="33">
        <v>283</v>
      </c>
    </row>
    <row r="154" spans="1:56" x14ac:dyDescent="0.25">
      <c r="A154" s="7" t="s">
        <v>40</v>
      </c>
      <c r="B154" s="35">
        <v>19248685</v>
      </c>
      <c r="C154" s="35">
        <v>17055260</v>
      </c>
      <c r="D154" s="35">
        <v>1756105</v>
      </c>
      <c r="E154" s="32">
        <v>282209</v>
      </c>
      <c r="F154" s="33">
        <v>1812</v>
      </c>
      <c r="G154" s="33">
        <v>6124</v>
      </c>
      <c r="H154" s="33">
        <v>2821</v>
      </c>
      <c r="I154" s="33">
        <v>1041</v>
      </c>
      <c r="J154" s="33">
        <v>25761</v>
      </c>
      <c r="K154" s="33">
        <v>3724</v>
      </c>
      <c r="L154" s="33">
        <v>15123</v>
      </c>
      <c r="M154" s="33">
        <v>1124</v>
      </c>
      <c r="N154" s="33">
        <v>3702</v>
      </c>
      <c r="O154" s="33">
        <v>29344</v>
      </c>
      <c r="P154" s="33">
        <v>10584</v>
      </c>
      <c r="Q154" s="33">
        <v>1002</v>
      </c>
      <c r="R154" s="33">
        <v>434</v>
      </c>
      <c r="S154" s="33">
        <v>6914</v>
      </c>
      <c r="T154" s="33">
        <v>2198</v>
      </c>
      <c r="U154" s="33">
        <v>928</v>
      </c>
      <c r="V154" s="33">
        <v>838</v>
      </c>
      <c r="W154" s="33">
        <v>2414</v>
      </c>
      <c r="X154" s="33">
        <v>1495</v>
      </c>
      <c r="Y154" s="33">
        <v>2915</v>
      </c>
      <c r="Z154" s="33">
        <v>5037</v>
      </c>
      <c r="AA154" s="33">
        <v>14646</v>
      </c>
      <c r="AB154" s="33">
        <v>3936</v>
      </c>
      <c r="AC154" s="33">
        <v>1824</v>
      </c>
      <c r="AD154" s="33">
        <v>401</v>
      </c>
      <c r="AE154" s="33">
        <v>1417</v>
      </c>
      <c r="AF154" s="33">
        <v>391</v>
      </c>
      <c r="AG154" s="33">
        <v>579</v>
      </c>
      <c r="AH154" s="33">
        <v>1785</v>
      </c>
      <c r="AI154" s="33">
        <v>2972</v>
      </c>
      <c r="AJ154" s="33">
        <v>41450</v>
      </c>
      <c r="AK154" s="33">
        <v>461</v>
      </c>
      <c r="AL154" s="33" t="s">
        <v>60</v>
      </c>
      <c r="AM154" s="33">
        <v>9336</v>
      </c>
      <c r="AN154" s="33">
        <v>374</v>
      </c>
      <c r="AO154" s="33">
        <v>5191</v>
      </c>
      <c r="AP154" s="33">
        <v>1425</v>
      </c>
      <c r="AQ154" s="33">
        <v>2189</v>
      </c>
      <c r="AR154" s="33">
        <v>26596</v>
      </c>
      <c r="AS154" s="33">
        <v>1393</v>
      </c>
      <c r="AT154" s="33">
        <v>6947</v>
      </c>
      <c r="AU154" s="33">
        <v>112</v>
      </c>
      <c r="AV154" s="33">
        <v>2660</v>
      </c>
      <c r="AW154" s="33">
        <v>9151</v>
      </c>
      <c r="AX154" s="33">
        <v>773</v>
      </c>
      <c r="AY154" s="33">
        <v>3882</v>
      </c>
      <c r="AZ154" s="33">
        <v>10800</v>
      </c>
      <c r="BA154" s="33">
        <v>2986</v>
      </c>
      <c r="BB154" s="33">
        <v>631</v>
      </c>
      <c r="BC154" s="33">
        <v>1878</v>
      </c>
      <c r="BD154" s="33">
        <v>688</v>
      </c>
    </row>
    <row r="155" spans="1:56" x14ac:dyDescent="0.25">
      <c r="A155" s="7" t="s">
        <v>41</v>
      </c>
      <c r="B155" s="35">
        <v>9539412</v>
      </c>
      <c r="C155" s="35">
        <v>8070238</v>
      </c>
      <c r="D155" s="35">
        <v>1160510</v>
      </c>
      <c r="E155" s="32">
        <v>265291</v>
      </c>
      <c r="F155" s="33">
        <v>5420</v>
      </c>
      <c r="G155" s="33">
        <v>3991</v>
      </c>
      <c r="H155" s="33">
        <v>4286</v>
      </c>
      <c r="I155" s="33">
        <v>327</v>
      </c>
      <c r="J155" s="33">
        <v>15373</v>
      </c>
      <c r="K155" s="33">
        <v>3919</v>
      </c>
      <c r="L155" s="33">
        <v>1975</v>
      </c>
      <c r="M155" s="33">
        <v>954</v>
      </c>
      <c r="N155" s="33">
        <v>1135</v>
      </c>
      <c r="O155" s="33">
        <v>28044</v>
      </c>
      <c r="P155" s="33">
        <v>16192</v>
      </c>
      <c r="Q155" s="33">
        <v>1806</v>
      </c>
      <c r="R155" s="33">
        <v>675</v>
      </c>
      <c r="S155" s="33">
        <v>5971</v>
      </c>
      <c r="T155" s="33">
        <v>3228</v>
      </c>
      <c r="U155" s="33">
        <v>654</v>
      </c>
      <c r="V155" s="33">
        <v>4995</v>
      </c>
      <c r="W155" s="33">
        <v>1637</v>
      </c>
      <c r="X155" s="33">
        <v>2936</v>
      </c>
      <c r="Y155" s="33">
        <v>824</v>
      </c>
      <c r="Z155" s="33">
        <v>10485</v>
      </c>
      <c r="AA155" s="33">
        <v>9053</v>
      </c>
      <c r="AB155" s="33">
        <v>7530</v>
      </c>
      <c r="AC155" s="33">
        <v>1294</v>
      </c>
      <c r="AD155" s="33">
        <v>1273</v>
      </c>
      <c r="AE155" s="33">
        <v>2638</v>
      </c>
      <c r="AF155" s="33">
        <v>563</v>
      </c>
      <c r="AG155" s="33">
        <v>1056</v>
      </c>
      <c r="AH155" s="33">
        <v>1048</v>
      </c>
      <c r="AI155" s="33">
        <v>2078</v>
      </c>
      <c r="AJ155" s="33">
        <v>10374</v>
      </c>
      <c r="AK155" s="33">
        <v>1737</v>
      </c>
      <c r="AL155" s="33">
        <v>18321</v>
      </c>
      <c r="AM155" s="33" t="s">
        <v>60</v>
      </c>
      <c r="AN155" s="33">
        <v>189</v>
      </c>
      <c r="AO155" s="33">
        <v>10187</v>
      </c>
      <c r="AP155" s="33">
        <v>1390</v>
      </c>
      <c r="AQ155" s="33">
        <v>1175</v>
      </c>
      <c r="AR155" s="33">
        <v>9450</v>
      </c>
      <c r="AS155" s="33">
        <v>444</v>
      </c>
      <c r="AT155" s="33">
        <v>20427</v>
      </c>
      <c r="AU155" s="33">
        <v>565</v>
      </c>
      <c r="AV155" s="33">
        <v>6057</v>
      </c>
      <c r="AW155" s="33">
        <v>6621</v>
      </c>
      <c r="AX155" s="33">
        <v>961</v>
      </c>
      <c r="AY155" s="33">
        <v>212</v>
      </c>
      <c r="AZ155" s="33">
        <v>27302</v>
      </c>
      <c r="BA155" s="33">
        <v>3295</v>
      </c>
      <c r="BB155" s="33">
        <v>2780</v>
      </c>
      <c r="BC155" s="33">
        <v>2291</v>
      </c>
      <c r="BD155" s="33">
        <v>153</v>
      </c>
    </row>
    <row r="156" spans="1:56" x14ac:dyDescent="0.25">
      <c r="A156" s="7" t="s">
        <v>42</v>
      </c>
      <c r="B156" s="35">
        <v>675161</v>
      </c>
      <c r="C156" s="35">
        <v>559906</v>
      </c>
      <c r="D156" s="35">
        <v>79837</v>
      </c>
      <c r="E156" s="32">
        <v>32510</v>
      </c>
      <c r="F156" s="33">
        <v>97</v>
      </c>
      <c r="G156" s="33">
        <v>393</v>
      </c>
      <c r="H156" s="33">
        <v>1313</v>
      </c>
      <c r="I156" s="33">
        <v>249</v>
      </c>
      <c r="J156" s="33">
        <v>1356</v>
      </c>
      <c r="K156" s="33">
        <v>1229</v>
      </c>
      <c r="L156" s="33">
        <v>0</v>
      </c>
      <c r="M156" s="33">
        <v>84</v>
      </c>
      <c r="N156" s="33">
        <v>0</v>
      </c>
      <c r="O156" s="33">
        <v>459</v>
      </c>
      <c r="P156" s="33">
        <v>364</v>
      </c>
      <c r="Q156" s="33">
        <v>138</v>
      </c>
      <c r="R156" s="33">
        <v>1209</v>
      </c>
      <c r="S156" s="33">
        <v>571</v>
      </c>
      <c r="T156" s="33">
        <v>130</v>
      </c>
      <c r="U156" s="33">
        <v>208</v>
      </c>
      <c r="V156" s="33">
        <v>75</v>
      </c>
      <c r="W156" s="33">
        <v>0</v>
      </c>
      <c r="X156" s="33">
        <v>422</v>
      </c>
      <c r="Y156" s="33">
        <v>50</v>
      </c>
      <c r="Z156" s="33">
        <v>10</v>
      </c>
      <c r="AA156" s="33">
        <v>369</v>
      </c>
      <c r="AB156" s="33">
        <v>328</v>
      </c>
      <c r="AC156" s="33">
        <v>12244</v>
      </c>
      <c r="AD156" s="33">
        <v>80</v>
      </c>
      <c r="AE156" s="33">
        <v>330</v>
      </c>
      <c r="AF156" s="33">
        <v>1227</v>
      </c>
      <c r="AG156" s="33">
        <v>218</v>
      </c>
      <c r="AH156" s="33">
        <v>845</v>
      </c>
      <c r="AI156" s="33">
        <v>0</v>
      </c>
      <c r="AJ156" s="33">
        <v>183</v>
      </c>
      <c r="AK156" s="33">
        <v>99</v>
      </c>
      <c r="AL156" s="33">
        <v>264</v>
      </c>
      <c r="AM156" s="33">
        <v>900</v>
      </c>
      <c r="AN156" s="33" t="s">
        <v>60</v>
      </c>
      <c r="AO156" s="33">
        <v>286</v>
      </c>
      <c r="AP156" s="33">
        <v>59</v>
      </c>
      <c r="AQ156" s="33">
        <v>264</v>
      </c>
      <c r="AR156" s="33">
        <v>652</v>
      </c>
      <c r="AS156" s="33">
        <v>0</v>
      </c>
      <c r="AT156" s="33">
        <v>1</v>
      </c>
      <c r="AU156" s="33">
        <v>1293</v>
      </c>
      <c r="AV156" s="33">
        <v>113</v>
      </c>
      <c r="AW156" s="33">
        <v>1862</v>
      </c>
      <c r="AX156" s="33">
        <v>429</v>
      </c>
      <c r="AY156" s="33">
        <v>0</v>
      </c>
      <c r="AZ156" s="33">
        <v>166</v>
      </c>
      <c r="BA156" s="33">
        <v>404</v>
      </c>
      <c r="BB156" s="33">
        <v>0</v>
      </c>
      <c r="BC156" s="33">
        <v>1398</v>
      </c>
      <c r="BD156" s="33">
        <v>139</v>
      </c>
    </row>
    <row r="157" spans="1:56" x14ac:dyDescent="0.25">
      <c r="A157" s="7" t="s">
        <v>43</v>
      </c>
      <c r="B157" s="35">
        <v>11418944</v>
      </c>
      <c r="C157" s="35">
        <v>9764366</v>
      </c>
      <c r="D157" s="35">
        <v>1425709</v>
      </c>
      <c r="E157" s="32">
        <v>191778</v>
      </c>
      <c r="F157" s="33">
        <v>1567</v>
      </c>
      <c r="G157" s="33">
        <v>1637</v>
      </c>
      <c r="H157" s="33">
        <v>6763</v>
      </c>
      <c r="I157" s="33">
        <v>1952</v>
      </c>
      <c r="J157" s="33">
        <v>9032</v>
      </c>
      <c r="K157" s="33">
        <v>2690</v>
      </c>
      <c r="L157" s="33">
        <v>1189</v>
      </c>
      <c r="M157" s="33">
        <v>263</v>
      </c>
      <c r="N157" s="33">
        <v>587</v>
      </c>
      <c r="O157" s="33">
        <v>16492</v>
      </c>
      <c r="P157" s="33">
        <v>4290</v>
      </c>
      <c r="Q157" s="33">
        <v>1044</v>
      </c>
      <c r="R157" s="33">
        <v>312</v>
      </c>
      <c r="S157" s="33">
        <v>7027</v>
      </c>
      <c r="T157" s="33">
        <v>11588</v>
      </c>
      <c r="U157" s="33">
        <v>1146</v>
      </c>
      <c r="V157" s="33">
        <v>657</v>
      </c>
      <c r="W157" s="33">
        <v>12744</v>
      </c>
      <c r="X157" s="33">
        <v>1872</v>
      </c>
      <c r="Y157" s="33">
        <v>0</v>
      </c>
      <c r="Z157" s="33">
        <v>4982</v>
      </c>
      <c r="AA157" s="33">
        <v>2101</v>
      </c>
      <c r="AB157" s="33">
        <v>14330</v>
      </c>
      <c r="AC157" s="33">
        <v>1788</v>
      </c>
      <c r="AD157" s="33">
        <v>691</v>
      </c>
      <c r="AE157" s="33">
        <v>2003</v>
      </c>
      <c r="AF157" s="33">
        <v>101</v>
      </c>
      <c r="AG157" s="33">
        <v>1176</v>
      </c>
      <c r="AH157" s="33">
        <v>1851</v>
      </c>
      <c r="AI157" s="33">
        <v>1992</v>
      </c>
      <c r="AJ157" s="33">
        <v>3936</v>
      </c>
      <c r="AK157" s="33">
        <v>255</v>
      </c>
      <c r="AL157" s="33">
        <v>8784</v>
      </c>
      <c r="AM157" s="33">
        <v>4572</v>
      </c>
      <c r="AN157" s="33">
        <v>204</v>
      </c>
      <c r="AO157" s="33" t="s">
        <v>60</v>
      </c>
      <c r="AP157" s="33">
        <v>2333</v>
      </c>
      <c r="AQ157" s="33">
        <v>1326</v>
      </c>
      <c r="AR157" s="33">
        <v>14292</v>
      </c>
      <c r="AS157" s="33">
        <v>369</v>
      </c>
      <c r="AT157" s="33">
        <v>3826</v>
      </c>
      <c r="AU157" s="33">
        <v>34</v>
      </c>
      <c r="AV157" s="33">
        <v>6468</v>
      </c>
      <c r="AW157" s="33">
        <v>11987</v>
      </c>
      <c r="AX157" s="33">
        <v>691</v>
      </c>
      <c r="AY157" s="33">
        <v>68</v>
      </c>
      <c r="AZ157" s="33">
        <v>5425</v>
      </c>
      <c r="BA157" s="33">
        <v>1979</v>
      </c>
      <c r="BB157" s="33">
        <v>7548</v>
      </c>
      <c r="BC157" s="33">
        <v>2534</v>
      </c>
      <c r="BD157" s="33">
        <v>1280</v>
      </c>
    </row>
    <row r="158" spans="1:56" x14ac:dyDescent="0.25">
      <c r="A158" s="7" t="s">
        <v>44</v>
      </c>
      <c r="B158" s="35">
        <v>3742698</v>
      </c>
      <c r="C158" s="35">
        <v>3089041</v>
      </c>
      <c r="D158" s="35">
        <v>528498</v>
      </c>
      <c r="E158" s="32">
        <v>108878</v>
      </c>
      <c r="F158" s="33">
        <v>591</v>
      </c>
      <c r="G158" s="33">
        <v>1137</v>
      </c>
      <c r="H158" s="33">
        <v>3770</v>
      </c>
      <c r="I158" s="33">
        <v>6894</v>
      </c>
      <c r="J158" s="33">
        <v>8233</v>
      </c>
      <c r="K158" s="33">
        <v>3273</v>
      </c>
      <c r="L158" s="33">
        <v>97</v>
      </c>
      <c r="M158" s="33">
        <v>66</v>
      </c>
      <c r="N158" s="33">
        <v>191</v>
      </c>
      <c r="O158" s="33">
        <v>6056</v>
      </c>
      <c r="P158" s="33">
        <v>3514</v>
      </c>
      <c r="Q158" s="33">
        <v>140</v>
      </c>
      <c r="R158" s="33">
        <v>21</v>
      </c>
      <c r="S158" s="33">
        <v>2179</v>
      </c>
      <c r="T158" s="33">
        <v>2113</v>
      </c>
      <c r="U158" s="33">
        <v>580</v>
      </c>
      <c r="V158" s="33">
        <v>4626</v>
      </c>
      <c r="W158" s="33">
        <v>1398</v>
      </c>
      <c r="X158" s="33">
        <v>1934</v>
      </c>
      <c r="Y158" s="33">
        <v>271</v>
      </c>
      <c r="Z158" s="33">
        <v>432</v>
      </c>
      <c r="AA158" s="33">
        <v>160</v>
      </c>
      <c r="AB158" s="33">
        <v>1038</v>
      </c>
      <c r="AC158" s="33">
        <v>497</v>
      </c>
      <c r="AD158" s="33">
        <v>199</v>
      </c>
      <c r="AE158" s="33">
        <v>5781</v>
      </c>
      <c r="AF158" s="33">
        <v>803</v>
      </c>
      <c r="AG158" s="33">
        <v>1979</v>
      </c>
      <c r="AH158" s="33">
        <v>705</v>
      </c>
      <c r="AI158" s="33">
        <v>0</v>
      </c>
      <c r="AJ158" s="33">
        <v>391</v>
      </c>
      <c r="AK158" s="33">
        <v>403</v>
      </c>
      <c r="AL158" s="33">
        <v>1858</v>
      </c>
      <c r="AM158" s="33">
        <v>1322</v>
      </c>
      <c r="AN158" s="33">
        <v>928</v>
      </c>
      <c r="AO158" s="33">
        <v>1608</v>
      </c>
      <c r="AP158" s="33" t="s">
        <v>60</v>
      </c>
      <c r="AQ158" s="33">
        <v>917</v>
      </c>
      <c r="AR158" s="33">
        <v>1116</v>
      </c>
      <c r="AS158" s="33">
        <v>152</v>
      </c>
      <c r="AT158" s="33">
        <v>2015</v>
      </c>
      <c r="AU158" s="33">
        <v>600</v>
      </c>
      <c r="AV158" s="33">
        <v>1700</v>
      </c>
      <c r="AW158" s="33">
        <v>31595</v>
      </c>
      <c r="AX158" s="33">
        <v>587</v>
      </c>
      <c r="AY158" s="33">
        <v>0</v>
      </c>
      <c r="AZ158" s="33">
        <v>1013</v>
      </c>
      <c r="BA158" s="33">
        <v>1246</v>
      </c>
      <c r="BB158" s="33">
        <v>44</v>
      </c>
      <c r="BC158" s="33">
        <v>942</v>
      </c>
      <c r="BD158" s="33">
        <v>1763</v>
      </c>
    </row>
    <row r="159" spans="1:56" x14ac:dyDescent="0.25">
      <c r="A159" s="7" t="s">
        <v>45</v>
      </c>
      <c r="B159" s="35">
        <v>3828714</v>
      </c>
      <c r="C159" s="35">
        <v>3128121</v>
      </c>
      <c r="D159" s="35">
        <v>549332</v>
      </c>
      <c r="E159" s="32">
        <v>127906</v>
      </c>
      <c r="F159" s="33">
        <v>758</v>
      </c>
      <c r="G159" s="33">
        <v>1935</v>
      </c>
      <c r="H159" s="33">
        <v>7911</v>
      </c>
      <c r="I159" s="33">
        <v>988</v>
      </c>
      <c r="J159" s="33">
        <v>34214</v>
      </c>
      <c r="K159" s="33">
        <v>2110</v>
      </c>
      <c r="L159" s="33">
        <v>949</v>
      </c>
      <c r="M159" s="33">
        <v>251</v>
      </c>
      <c r="N159" s="33">
        <v>349</v>
      </c>
      <c r="O159" s="33">
        <v>3384</v>
      </c>
      <c r="P159" s="33">
        <v>1946</v>
      </c>
      <c r="Q159" s="33">
        <v>2491</v>
      </c>
      <c r="R159" s="33">
        <v>6236</v>
      </c>
      <c r="S159" s="33">
        <v>1350</v>
      </c>
      <c r="T159" s="33">
        <v>1371</v>
      </c>
      <c r="U159" s="33">
        <v>659</v>
      </c>
      <c r="V159" s="33">
        <v>1263</v>
      </c>
      <c r="W159" s="33">
        <v>71</v>
      </c>
      <c r="X159" s="33">
        <v>0</v>
      </c>
      <c r="Y159" s="33">
        <v>269</v>
      </c>
      <c r="Z159" s="33">
        <v>453</v>
      </c>
      <c r="AA159" s="33">
        <v>1423</v>
      </c>
      <c r="AB159" s="33">
        <v>1652</v>
      </c>
      <c r="AC159" s="33">
        <v>1413</v>
      </c>
      <c r="AD159" s="33">
        <v>7</v>
      </c>
      <c r="AE159" s="33">
        <v>1172</v>
      </c>
      <c r="AF159" s="33">
        <v>1079</v>
      </c>
      <c r="AG159" s="33">
        <v>324</v>
      </c>
      <c r="AH159" s="33">
        <v>7222</v>
      </c>
      <c r="AI159" s="33">
        <v>427</v>
      </c>
      <c r="AJ159" s="33">
        <v>1322</v>
      </c>
      <c r="AK159" s="33">
        <v>537</v>
      </c>
      <c r="AL159" s="33">
        <v>2056</v>
      </c>
      <c r="AM159" s="33">
        <v>1099</v>
      </c>
      <c r="AN159" s="33">
        <v>313</v>
      </c>
      <c r="AO159" s="33">
        <v>949</v>
      </c>
      <c r="AP159" s="33">
        <v>2034</v>
      </c>
      <c r="AQ159" s="33" t="s">
        <v>60</v>
      </c>
      <c r="AR159" s="33">
        <v>1407</v>
      </c>
      <c r="AS159" s="33">
        <v>0</v>
      </c>
      <c r="AT159" s="33">
        <v>370</v>
      </c>
      <c r="AU159" s="33">
        <v>417</v>
      </c>
      <c r="AV159" s="33">
        <v>673</v>
      </c>
      <c r="AW159" s="33">
        <v>4498</v>
      </c>
      <c r="AX159" s="33">
        <v>3443</v>
      </c>
      <c r="AY159" s="33">
        <v>176</v>
      </c>
      <c r="AZ159" s="33">
        <v>1179</v>
      </c>
      <c r="BA159" s="33">
        <v>21862</v>
      </c>
      <c r="BB159" s="33">
        <v>66</v>
      </c>
      <c r="BC159" s="33">
        <v>914</v>
      </c>
      <c r="BD159" s="33">
        <v>914</v>
      </c>
    </row>
    <row r="160" spans="1:56" x14ac:dyDescent="0.25">
      <c r="A160" s="7" t="s">
        <v>46</v>
      </c>
      <c r="B160" s="35">
        <v>12610486</v>
      </c>
      <c r="C160" s="35">
        <v>11099077</v>
      </c>
      <c r="D160" s="35">
        <v>1224564</v>
      </c>
      <c r="E160" s="32">
        <v>234291</v>
      </c>
      <c r="F160" s="33">
        <v>1332</v>
      </c>
      <c r="G160" s="33">
        <v>759</v>
      </c>
      <c r="H160" s="33">
        <v>2278</v>
      </c>
      <c r="I160" s="33">
        <v>582</v>
      </c>
      <c r="J160" s="33">
        <v>10672</v>
      </c>
      <c r="K160" s="33">
        <v>2491</v>
      </c>
      <c r="L160" s="33">
        <v>4150</v>
      </c>
      <c r="M160" s="33">
        <v>5177</v>
      </c>
      <c r="N160" s="33">
        <v>1401</v>
      </c>
      <c r="O160" s="33">
        <v>19299</v>
      </c>
      <c r="P160" s="33">
        <v>4627</v>
      </c>
      <c r="Q160" s="33">
        <v>495</v>
      </c>
      <c r="R160" s="33">
        <v>236</v>
      </c>
      <c r="S160" s="33">
        <v>3902</v>
      </c>
      <c r="T160" s="33">
        <v>4086</v>
      </c>
      <c r="U160" s="33">
        <v>1176</v>
      </c>
      <c r="V160" s="33">
        <v>2323</v>
      </c>
      <c r="W160" s="33">
        <v>4013</v>
      </c>
      <c r="X160" s="33">
        <v>615</v>
      </c>
      <c r="Y160" s="33">
        <v>608</v>
      </c>
      <c r="Z160" s="33">
        <v>17751</v>
      </c>
      <c r="AA160" s="33">
        <v>6284</v>
      </c>
      <c r="AB160" s="33">
        <v>4406</v>
      </c>
      <c r="AC160" s="33">
        <v>853</v>
      </c>
      <c r="AD160" s="33">
        <v>1238</v>
      </c>
      <c r="AE160" s="33">
        <v>1761</v>
      </c>
      <c r="AF160" s="33">
        <v>338</v>
      </c>
      <c r="AG160" s="33">
        <v>582</v>
      </c>
      <c r="AH160" s="33">
        <v>1057</v>
      </c>
      <c r="AI160" s="33">
        <v>1326</v>
      </c>
      <c r="AJ160" s="33">
        <v>36133</v>
      </c>
      <c r="AK160" s="33">
        <v>325</v>
      </c>
      <c r="AL160" s="33">
        <v>29436</v>
      </c>
      <c r="AM160" s="33">
        <v>11254</v>
      </c>
      <c r="AN160" s="33">
        <v>195</v>
      </c>
      <c r="AO160" s="33">
        <v>13075</v>
      </c>
      <c r="AP160" s="33">
        <v>283</v>
      </c>
      <c r="AQ160" s="33">
        <v>1594</v>
      </c>
      <c r="AR160" s="33" t="s">
        <v>60</v>
      </c>
      <c r="AS160" s="33">
        <v>799</v>
      </c>
      <c r="AT160" s="33">
        <v>3438</v>
      </c>
      <c r="AU160" s="33">
        <v>142</v>
      </c>
      <c r="AV160" s="33">
        <v>3742</v>
      </c>
      <c r="AW160" s="33">
        <v>7006</v>
      </c>
      <c r="AX160" s="33">
        <v>1246</v>
      </c>
      <c r="AY160" s="33">
        <v>446</v>
      </c>
      <c r="AZ160" s="33">
        <v>8419</v>
      </c>
      <c r="BA160" s="33">
        <v>3688</v>
      </c>
      <c r="BB160" s="33">
        <v>4631</v>
      </c>
      <c r="BC160" s="33">
        <v>2426</v>
      </c>
      <c r="BD160" s="33">
        <v>195</v>
      </c>
    </row>
    <row r="161" spans="1:56" x14ac:dyDescent="0.25">
      <c r="A161" s="7" t="s">
        <v>47</v>
      </c>
      <c r="B161" s="35">
        <v>1040022</v>
      </c>
      <c r="C161" s="35">
        <v>903786</v>
      </c>
      <c r="D161" s="35">
        <v>101689</v>
      </c>
      <c r="E161" s="32">
        <v>26769</v>
      </c>
      <c r="F161" s="33">
        <v>0</v>
      </c>
      <c r="G161" s="33">
        <v>0</v>
      </c>
      <c r="H161" s="33">
        <v>214</v>
      </c>
      <c r="I161" s="33">
        <v>0</v>
      </c>
      <c r="J161" s="33">
        <v>1949</v>
      </c>
      <c r="K161" s="33">
        <v>301</v>
      </c>
      <c r="L161" s="33">
        <v>2613</v>
      </c>
      <c r="M161" s="33">
        <v>0</v>
      </c>
      <c r="N161" s="33">
        <v>0</v>
      </c>
      <c r="O161" s="33">
        <v>2230</v>
      </c>
      <c r="P161" s="33">
        <v>476</v>
      </c>
      <c r="Q161" s="33">
        <v>0</v>
      </c>
      <c r="R161" s="33">
        <v>107</v>
      </c>
      <c r="S161" s="33">
        <v>373</v>
      </c>
      <c r="T161" s="33">
        <v>41</v>
      </c>
      <c r="U161" s="33">
        <v>82</v>
      </c>
      <c r="V161" s="33">
        <v>374</v>
      </c>
      <c r="W161" s="33">
        <v>211</v>
      </c>
      <c r="X161" s="33">
        <v>121</v>
      </c>
      <c r="Y161" s="33">
        <v>228</v>
      </c>
      <c r="Z161" s="33">
        <v>472</v>
      </c>
      <c r="AA161" s="33">
        <v>7715</v>
      </c>
      <c r="AB161" s="33">
        <v>178</v>
      </c>
      <c r="AC161" s="33">
        <v>27</v>
      </c>
      <c r="AD161" s="33">
        <v>0</v>
      </c>
      <c r="AE161" s="33">
        <v>109</v>
      </c>
      <c r="AF161" s="33">
        <v>0</v>
      </c>
      <c r="AG161" s="33">
        <v>0</v>
      </c>
      <c r="AH161" s="33">
        <v>0</v>
      </c>
      <c r="AI161" s="33">
        <v>941</v>
      </c>
      <c r="AJ161" s="33">
        <v>1224</v>
      </c>
      <c r="AK161" s="33">
        <v>93</v>
      </c>
      <c r="AL161" s="33">
        <v>2776</v>
      </c>
      <c r="AM161" s="33">
        <v>259</v>
      </c>
      <c r="AN161" s="33">
        <v>0</v>
      </c>
      <c r="AO161" s="33">
        <v>60</v>
      </c>
      <c r="AP161" s="33">
        <v>0</v>
      </c>
      <c r="AQ161" s="33">
        <v>57</v>
      </c>
      <c r="AR161" s="33">
        <v>1125</v>
      </c>
      <c r="AS161" s="33" t="s">
        <v>60</v>
      </c>
      <c r="AT161" s="33">
        <v>223</v>
      </c>
      <c r="AU161" s="33">
        <v>0</v>
      </c>
      <c r="AV161" s="33">
        <v>210</v>
      </c>
      <c r="AW161" s="33">
        <v>207</v>
      </c>
      <c r="AX161" s="33">
        <v>181</v>
      </c>
      <c r="AY161" s="33">
        <v>621</v>
      </c>
      <c r="AZ161" s="33">
        <v>485</v>
      </c>
      <c r="BA161" s="33">
        <v>262</v>
      </c>
      <c r="BB161" s="33">
        <v>199</v>
      </c>
      <c r="BC161" s="33">
        <v>2</v>
      </c>
      <c r="BD161" s="33">
        <v>23</v>
      </c>
    </row>
    <row r="162" spans="1:56" x14ac:dyDescent="0.25">
      <c r="A162" s="7" t="s">
        <v>48</v>
      </c>
      <c r="B162" s="35">
        <v>4624180</v>
      </c>
      <c r="C162" s="35">
        <v>3899705</v>
      </c>
      <c r="D162" s="35">
        <v>546666</v>
      </c>
      <c r="E162" s="32">
        <v>157644</v>
      </c>
      <c r="F162" s="33">
        <v>2999</v>
      </c>
      <c r="G162" s="33">
        <v>2421</v>
      </c>
      <c r="H162" s="33">
        <v>1971</v>
      </c>
      <c r="I162" s="33">
        <v>1333</v>
      </c>
      <c r="J162" s="33">
        <v>6592</v>
      </c>
      <c r="K162" s="33">
        <v>1000</v>
      </c>
      <c r="L162" s="33">
        <v>1752</v>
      </c>
      <c r="M162" s="33">
        <v>841</v>
      </c>
      <c r="N162" s="33">
        <v>589</v>
      </c>
      <c r="O162" s="33">
        <v>15476</v>
      </c>
      <c r="P162" s="33">
        <v>16355</v>
      </c>
      <c r="Q162" s="33">
        <v>712</v>
      </c>
      <c r="R162" s="33">
        <v>55</v>
      </c>
      <c r="S162" s="33">
        <v>2371</v>
      </c>
      <c r="T162" s="33">
        <v>3249</v>
      </c>
      <c r="U162" s="33">
        <v>1379</v>
      </c>
      <c r="V162" s="33">
        <v>1885</v>
      </c>
      <c r="W162" s="33">
        <v>2454</v>
      </c>
      <c r="X162" s="33">
        <v>878</v>
      </c>
      <c r="Y162" s="33">
        <v>652</v>
      </c>
      <c r="Z162" s="33">
        <v>3807</v>
      </c>
      <c r="AA162" s="33">
        <v>730</v>
      </c>
      <c r="AB162" s="33">
        <v>4483</v>
      </c>
      <c r="AC162" s="33">
        <v>471</v>
      </c>
      <c r="AD162" s="33">
        <v>2163</v>
      </c>
      <c r="AE162" s="33">
        <v>1522</v>
      </c>
      <c r="AF162" s="33">
        <v>915</v>
      </c>
      <c r="AG162" s="33">
        <v>204</v>
      </c>
      <c r="AH162" s="33">
        <v>1017</v>
      </c>
      <c r="AI162" s="33">
        <v>372</v>
      </c>
      <c r="AJ162" s="33">
        <v>4241</v>
      </c>
      <c r="AK162" s="33">
        <v>598</v>
      </c>
      <c r="AL162" s="33">
        <v>11317</v>
      </c>
      <c r="AM162" s="33">
        <v>23102</v>
      </c>
      <c r="AN162" s="33">
        <v>271</v>
      </c>
      <c r="AO162" s="33">
        <v>6327</v>
      </c>
      <c r="AP162" s="33">
        <v>1008</v>
      </c>
      <c r="AQ162" s="33">
        <v>833</v>
      </c>
      <c r="AR162" s="33">
        <v>3523</v>
      </c>
      <c r="AS162" s="33">
        <v>453</v>
      </c>
      <c r="AT162" s="33" t="s">
        <v>60</v>
      </c>
      <c r="AU162" s="33">
        <v>62</v>
      </c>
      <c r="AV162" s="33">
        <v>3324</v>
      </c>
      <c r="AW162" s="33">
        <v>8623</v>
      </c>
      <c r="AX162" s="33">
        <v>181</v>
      </c>
      <c r="AY162" s="33">
        <v>91</v>
      </c>
      <c r="AZ162" s="33">
        <v>7879</v>
      </c>
      <c r="BA162" s="33">
        <v>2510</v>
      </c>
      <c r="BB162" s="33">
        <v>1680</v>
      </c>
      <c r="BC162" s="33">
        <v>341</v>
      </c>
      <c r="BD162" s="33">
        <v>632</v>
      </c>
    </row>
    <row r="163" spans="1:56" x14ac:dyDescent="0.25">
      <c r="A163" s="7" t="s">
        <v>49</v>
      </c>
      <c r="B163" s="35">
        <v>814175</v>
      </c>
      <c r="C163" s="35">
        <v>688436</v>
      </c>
      <c r="D163" s="35">
        <v>94655</v>
      </c>
      <c r="E163" s="32">
        <v>27506</v>
      </c>
      <c r="F163" s="33">
        <v>0</v>
      </c>
      <c r="G163" s="33">
        <v>554</v>
      </c>
      <c r="H163" s="33">
        <v>1422</v>
      </c>
      <c r="I163" s="33">
        <v>659</v>
      </c>
      <c r="J163" s="33">
        <v>1286</v>
      </c>
      <c r="K163" s="33">
        <v>1021</v>
      </c>
      <c r="L163" s="33">
        <v>0</v>
      </c>
      <c r="M163" s="33">
        <v>0</v>
      </c>
      <c r="N163" s="33">
        <v>0</v>
      </c>
      <c r="O163" s="33">
        <v>101</v>
      </c>
      <c r="P163" s="33">
        <v>69</v>
      </c>
      <c r="Q163" s="33">
        <v>0</v>
      </c>
      <c r="R163" s="33">
        <v>186</v>
      </c>
      <c r="S163" s="33">
        <v>267</v>
      </c>
      <c r="T163" s="33">
        <v>285</v>
      </c>
      <c r="U163" s="33">
        <v>4772</v>
      </c>
      <c r="V163" s="33">
        <v>144</v>
      </c>
      <c r="W163" s="33">
        <v>211</v>
      </c>
      <c r="X163" s="33">
        <v>0</v>
      </c>
      <c r="Y163" s="33">
        <v>0</v>
      </c>
      <c r="Z163" s="33">
        <v>254</v>
      </c>
      <c r="AA163" s="33">
        <v>113</v>
      </c>
      <c r="AB163" s="33">
        <v>239</v>
      </c>
      <c r="AC163" s="33">
        <v>5342</v>
      </c>
      <c r="AD163" s="33">
        <v>129</v>
      </c>
      <c r="AE163" s="33">
        <v>354</v>
      </c>
      <c r="AF163" s="33">
        <v>232</v>
      </c>
      <c r="AG163" s="33">
        <v>1695</v>
      </c>
      <c r="AH163" s="33">
        <v>110</v>
      </c>
      <c r="AI163" s="33">
        <v>0</v>
      </c>
      <c r="AJ163" s="33">
        <v>441</v>
      </c>
      <c r="AK163" s="33">
        <v>513</v>
      </c>
      <c r="AL163" s="33">
        <v>6</v>
      </c>
      <c r="AM163" s="33">
        <v>166</v>
      </c>
      <c r="AN163" s="33">
        <v>2060</v>
      </c>
      <c r="AO163" s="33">
        <v>84</v>
      </c>
      <c r="AP163" s="33">
        <v>40</v>
      </c>
      <c r="AQ163" s="33">
        <v>15</v>
      </c>
      <c r="AR163" s="33">
        <v>57</v>
      </c>
      <c r="AS163" s="33">
        <v>7</v>
      </c>
      <c r="AT163" s="33">
        <v>529</v>
      </c>
      <c r="AU163" s="33" t="s">
        <v>60</v>
      </c>
      <c r="AV163" s="33">
        <v>0</v>
      </c>
      <c r="AW163" s="33">
        <v>1156</v>
      </c>
      <c r="AX163" s="33">
        <v>560</v>
      </c>
      <c r="AY163" s="33">
        <v>0</v>
      </c>
      <c r="AZ163" s="33">
        <v>79</v>
      </c>
      <c r="BA163" s="33">
        <v>557</v>
      </c>
      <c r="BB163" s="33">
        <v>0</v>
      </c>
      <c r="BC163" s="33">
        <v>481</v>
      </c>
      <c r="BD163" s="33">
        <v>1310</v>
      </c>
    </row>
    <row r="164" spans="1:56" x14ac:dyDescent="0.25">
      <c r="A164" s="7" t="s">
        <v>50</v>
      </c>
      <c r="B164" s="35">
        <v>6333466</v>
      </c>
      <c r="C164" s="35">
        <v>5342978</v>
      </c>
      <c r="D164" s="35">
        <v>794556</v>
      </c>
      <c r="E164" s="32">
        <v>170969</v>
      </c>
      <c r="F164" s="33">
        <v>9326</v>
      </c>
      <c r="G164" s="33">
        <v>531</v>
      </c>
      <c r="H164" s="33">
        <v>1346</v>
      </c>
      <c r="I164" s="33">
        <v>7393</v>
      </c>
      <c r="J164" s="33">
        <v>7130</v>
      </c>
      <c r="K164" s="33">
        <v>1372</v>
      </c>
      <c r="L164" s="33">
        <v>150</v>
      </c>
      <c r="M164" s="33">
        <v>155</v>
      </c>
      <c r="N164" s="33">
        <v>307</v>
      </c>
      <c r="O164" s="33">
        <v>15491</v>
      </c>
      <c r="P164" s="33">
        <v>17507</v>
      </c>
      <c r="Q164" s="33">
        <v>179</v>
      </c>
      <c r="R164" s="33">
        <v>0</v>
      </c>
      <c r="S164" s="33">
        <v>8593</v>
      </c>
      <c r="T164" s="33">
        <v>5645</v>
      </c>
      <c r="U164" s="33">
        <v>387</v>
      </c>
      <c r="V164" s="33">
        <v>1805</v>
      </c>
      <c r="W164" s="33">
        <v>13884</v>
      </c>
      <c r="X164" s="33">
        <v>1901</v>
      </c>
      <c r="Y164" s="33">
        <v>9</v>
      </c>
      <c r="Z164" s="33">
        <v>1135</v>
      </c>
      <c r="AA164" s="33">
        <v>1690</v>
      </c>
      <c r="AB164" s="33">
        <v>5983</v>
      </c>
      <c r="AC164" s="33">
        <v>445</v>
      </c>
      <c r="AD164" s="33">
        <v>9172</v>
      </c>
      <c r="AE164" s="33">
        <v>3795</v>
      </c>
      <c r="AF164" s="33">
        <v>43</v>
      </c>
      <c r="AG164" s="33">
        <v>631</v>
      </c>
      <c r="AH164" s="33">
        <v>883</v>
      </c>
      <c r="AI164" s="33">
        <v>132</v>
      </c>
      <c r="AJ164" s="33">
        <v>1396</v>
      </c>
      <c r="AK164" s="33">
        <v>381</v>
      </c>
      <c r="AL164" s="33">
        <v>4921</v>
      </c>
      <c r="AM164" s="33">
        <v>9353</v>
      </c>
      <c r="AN164" s="33">
        <v>50</v>
      </c>
      <c r="AO164" s="33">
        <v>5944</v>
      </c>
      <c r="AP164" s="33">
        <v>3166</v>
      </c>
      <c r="AQ164" s="33">
        <v>726</v>
      </c>
      <c r="AR164" s="33">
        <v>3360</v>
      </c>
      <c r="AS164" s="33">
        <v>14</v>
      </c>
      <c r="AT164" s="33">
        <v>5531</v>
      </c>
      <c r="AU164" s="33">
        <v>181</v>
      </c>
      <c r="AV164" s="33" t="s">
        <v>60</v>
      </c>
      <c r="AW164" s="33">
        <v>7009</v>
      </c>
      <c r="AX164" s="33">
        <v>200</v>
      </c>
      <c r="AY164" s="33">
        <v>38</v>
      </c>
      <c r="AZ164" s="33">
        <v>6098</v>
      </c>
      <c r="BA164" s="33">
        <v>2852</v>
      </c>
      <c r="BB164" s="33">
        <v>1385</v>
      </c>
      <c r="BC164" s="33">
        <v>1213</v>
      </c>
      <c r="BD164" s="33">
        <v>131</v>
      </c>
    </row>
    <row r="165" spans="1:56" x14ac:dyDescent="0.25">
      <c r="A165" s="7" t="s">
        <v>51</v>
      </c>
      <c r="B165" s="35">
        <v>25327104</v>
      </c>
      <c r="C165" s="35">
        <v>20984855</v>
      </c>
      <c r="D165" s="35">
        <v>3648260</v>
      </c>
      <c r="E165" s="32">
        <v>514726</v>
      </c>
      <c r="F165" s="33">
        <v>8747</v>
      </c>
      <c r="G165" s="33">
        <v>6670</v>
      </c>
      <c r="H165" s="33">
        <v>20073</v>
      </c>
      <c r="I165" s="33">
        <v>16461</v>
      </c>
      <c r="J165" s="33">
        <v>58992</v>
      </c>
      <c r="K165" s="33">
        <v>19126</v>
      </c>
      <c r="L165" s="33">
        <v>2927</v>
      </c>
      <c r="M165" s="33">
        <v>884</v>
      </c>
      <c r="N165" s="33">
        <v>2276</v>
      </c>
      <c r="O165" s="33">
        <v>35777</v>
      </c>
      <c r="P165" s="33">
        <v>17401</v>
      </c>
      <c r="Q165" s="33">
        <v>6106</v>
      </c>
      <c r="R165" s="33">
        <v>4379</v>
      </c>
      <c r="S165" s="33">
        <v>15064</v>
      </c>
      <c r="T165" s="33">
        <v>10265</v>
      </c>
      <c r="U165" s="33">
        <v>3236</v>
      </c>
      <c r="V165" s="33">
        <v>12766</v>
      </c>
      <c r="W165" s="33">
        <v>6616</v>
      </c>
      <c r="X165" s="33">
        <v>25513</v>
      </c>
      <c r="Y165" s="33">
        <v>1357</v>
      </c>
      <c r="Z165" s="33">
        <v>9443</v>
      </c>
      <c r="AA165" s="33">
        <v>5035</v>
      </c>
      <c r="AB165" s="33">
        <v>15654</v>
      </c>
      <c r="AC165" s="33">
        <v>7691</v>
      </c>
      <c r="AD165" s="33">
        <v>6048</v>
      </c>
      <c r="AE165" s="33">
        <v>13473</v>
      </c>
      <c r="AF165" s="33">
        <v>537</v>
      </c>
      <c r="AG165" s="33">
        <v>3837</v>
      </c>
      <c r="AH165" s="33">
        <v>7793</v>
      </c>
      <c r="AI165" s="33">
        <v>459</v>
      </c>
      <c r="AJ165" s="33">
        <v>7578</v>
      </c>
      <c r="AK165" s="33">
        <v>15225</v>
      </c>
      <c r="AL165" s="33">
        <v>26155</v>
      </c>
      <c r="AM165" s="33">
        <v>14956</v>
      </c>
      <c r="AN165" s="33">
        <v>809</v>
      </c>
      <c r="AO165" s="33">
        <v>12315</v>
      </c>
      <c r="AP165" s="33">
        <v>19302</v>
      </c>
      <c r="AQ165" s="33">
        <v>3743</v>
      </c>
      <c r="AR165" s="33">
        <v>9107</v>
      </c>
      <c r="AS165" s="33">
        <v>1297</v>
      </c>
      <c r="AT165" s="33">
        <v>4075</v>
      </c>
      <c r="AU165" s="33">
        <v>1486</v>
      </c>
      <c r="AV165" s="33">
        <v>10788</v>
      </c>
      <c r="AW165" s="33" t="s">
        <v>60</v>
      </c>
      <c r="AX165" s="33">
        <v>5234</v>
      </c>
      <c r="AY165" s="33">
        <v>349</v>
      </c>
      <c r="AZ165" s="33">
        <v>13231</v>
      </c>
      <c r="BA165" s="33">
        <v>15325</v>
      </c>
      <c r="BB165" s="33">
        <v>663</v>
      </c>
      <c r="BC165" s="33">
        <v>5982</v>
      </c>
      <c r="BD165" s="33">
        <v>2500</v>
      </c>
    </row>
    <row r="166" spans="1:56" x14ac:dyDescent="0.25">
      <c r="A166" s="7" t="s">
        <v>52</v>
      </c>
      <c r="B166" s="35">
        <v>2769627</v>
      </c>
      <c r="C166" s="35">
        <v>2295961</v>
      </c>
      <c r="D166" s="35">
        <v>373984</v>
      </c>
      <c r="E166" s="32">
        <v>85217</v>
      </c>
      <c r="F166" s="33">
        <v>486</v>
      </c>
      <c r="G166" s="33">
        <v>2151</v>
      </c>
      <c r="H166" s="33">
        <v>6585</v>
      </c>
      <c r="I166" s="33">
        <v>422</v>
      </c>
      <c r="J166" s="33">
        <v>18237</v>
      </c>
      <c r="K166" s="33">
        <v>3986</v>
      </c>
      <c r="L166" s="33">
        <v>562</v>
      </c>
      <c r="M166" s="33">
        <v>0</v>
      </c>
      <c r="N166" s="33">
        <v>132</v>
      </c>
      <c r="O166" s="33">
        <v>1643</v>
      </c>
      <c r="P166" s="33">
        <v>1052</v>
      </c>
      <c r="Q166" s="33">
        <v>1701</v>
      </c>
      <c r="R166" s="33">
        <v>7538</v>
      </c>
      <c r="S166" s="33">
        <v>1447</v>
      </c>
      <c r="T166" s="33">
        <v>545</v>
      </c>
      <c r="U166" s="33">
        <v>290</v>
      </c>
      <c r="V166" s="33">
        <v>1146</v>
      </c>
      <c r="W166" s="33">
        <v>611</v>
      </c>
      <c r="X166" s="33">
        <v>494</v>
      </c>
      <c r="Y166" s="33">
        <v>0</v>
      </c>
      <c r="Z166" s="33">
        <v>342</v>
      </c>
      <c r="AA166" s="33">
        <v>959</v>
      </c>
      <c r="AB166" s="33">
        <v>1099</v>
      </c>
      <c r="AC166" s="33">
        <v>939</v>
      </c>
      <c r="AD166" s="33">
        <v>143</v>
      </c>
      <c r="AE166" s="33">
        <v>511</v>
      </c>
      <c r="AF166" s="33">
        <v>1241</v>
      </c>
      <c r="AG166" s="33">
        <v>195</v>
      </c>
      <c r="AH166" s="33">
        <v>4315</v>
      </c>
      <c r="AI166" s="33">
        <v>34</v>
      </c>
      <c r="AJ166" s="33">
        <v>506</v>
      </c>
      <c r="AK166" s="33">
        <v>1707</v>
      </c>
      <c r="AL166" s="33">
        <v>1937</v>
      </c>
      <c r="AM166" s="33">
        <v>1653</v>
      </c>
      <c r="AN166" s="33">
        <v>2</v>
      </c>
      <c r="AO166" s="33">
        <v>2584</v>
      </c>
      <c r="AP166" s="33">
        <v>150</v>
      </c>
      <c r="AQ166" s="33">
        <v>2037</v>
      </c>
      <c r="AR166" s="33">
        <v>1496</v>
      </c>
      <c r="AS166" s="33">
        <v>0</v>
      </c>
      <c r="AT166" s="33">
        <v>309</v>
      </c>
      <c r="AU166" s="33">
        <v>128</v>
      </c>
      <c r="AV166" s="33">
        <v>549</v>
      </c>
      <c r="AW166" s="33">
        <v>4507</v>
      </c>
      <c r="AX166" s="33" t="s">
        <v>60</v>
      </c>
      <c r="AY166" s="33">
        <v>122</v>
      </c>
      <c r="AZ166" s="33">
        <v>2413</v>
      </c>
      <c r="BA166" s="33">
        <v>4825</v>
      </c>
      <c r="BB166" s="33">
        <v>270</v>
      </c>
      <c r="BC166" s="33">
        <v>158</v>
      </c>
      <c r="BD166" s="33">
        <v>1058</v>
      </c>
    </row>
    <row r="167" spans="1:56" x14ac:dyDescent="0.25">
      <c r="A167" s="7" t="s">
        <v>53</v>
      </c>
      <c r="B167" s="35">
        <v>621354</v>
      </c>
      <c r="C167" s="35">
        <v>537304</v>
      </c>
      <c r="D167" s="35">
        <v>60719</v>
      </c>
      <c r="E167" s="32">
        <v>20463</v>
      </c>
      <c r="F167" s="33">
        <v>0</v>
      </c>
      <c r="G167" s="33">
        <v>580</v>
      </c>
      <c r="H167" s="33">
        <v>310</v>
      </c>
      <c r="I167" s="33">
        <v>0</v>
      </c>
      <c r="J167" s="33">
        <v>819</v>
      </c>
      <c r="K167" s="33">
        <v>529</v>
      </c>
      <c r="L167" s="33">
        <v>2105</v>
      </c>
      <c r="M167" s="33">
        <v>107</v>
      </c>
      <c r="N167" s="33">
        <v>27</v>
      </c>
      <c r="O167" s="33">
        <v>366</v>
      </c>
      <c r="P167" s="33">
        <v>101</v>
      </c>
      <c r="Q167" s="33">
        <v>143</v>
      </c>
      <c r="R167" s="33">
        <v>0</v>
      </c>
      <c r="S167" s="33">
        <v>386</v>
      </c>
      <c r="T167" s="33">
        <v>258</v>
      </c>
      <c r="U167" s="33">
        <v>0</v>
      </c>
      <c r="V167" s="33">
        <v>7</v>
      </c>
      <c r="W167" s="33">
        <v>627</v>
      </c>
      <c r="X167" s="33">
        <v>41</v>
      </c>
      <c r="Y167" s="33">
        <v>322</v>
      </c>
      <c r="Z167" s="33">
        <v>361</v>
      </c>
      <c r="AA167" s="33">
        <v>2378</v>
      </c>
      <c r="AB167" s="33">
        <v>335</v>
      </c>
      <c r="AC167" s="33">
        <v>206</v>
      </c>
      <c r="AD167" s="33">
        <v>0</v>
      </c>
      <c r="AE167" s="33">
        <v>69</v>
      </c>
      <c r="AF167" s="33">
        <v>0</v>
      </c>
      <c r="AG167" s="33">
        <v>0</v>
      </c>
      <c r="AH167" s="33">
        <v>15</v>
      </c>
      <c r="AI167" s="33">
        <v>2244</v>
      </c>
      <c r="AJ167" s="33">
        <v>962</v>
      </c>
      <c r="AK167" s="33">
        <v>56</v>
      </c>
      <c r="AL167" s="33">
        <v>3723</v>
      </c>
      <c r="AM167" s="33">
        <v>250</v>
      </c>
      <c r="AN167" s="33">
        <v>0</v>
      </c>
      <c r="AO167" s="33">
        <v>383</v>
      </c>
      <c r="AP167" s="33">
        <v>0</v>
      </c>
      <c r="AQ167" s="33">
        <v>124</v>
      </c>
      <c r="AR167" s="33">
        <v>389</v>
      </c>
      <c r="AS167" s="33">
        <v>401</v>
      </c>
      <c r="AT167" s="33">
        <v>21</v>
      </c>
      <c r="AU167" s="33">
        <v>0</v>
      </c>
      <c r="AV167" s="33">
        <v>327</v>
      </c>
      <c r="AW167" s="33">
        <v>185</v>
      </c>
      <c r="AX167" s="33">
        <v>182</v>
      </c>
      <c r="AY167" s="33" t="s">
        <v>60</v>
      </c>
      <c r="AZ167" s="33">
        <v>740</v>
      </c>
      <c r="BA167" s="33">
        <v>156</v>
      </c>
      <c r="BB167" s="33">
        <v>53</v>
      </c>
      <c r="BC167" s="33">
        <v>137</v>
      </c>
      <c r="BD167" s="33">
        <v>38</v>
      </c>
    </row>
    <row r="168" spans="1:56" x14ac:dyDescent="0.25">
      <c r="A168" s="7" t="s">
        <v>54</v>
      </c>
      <c r="B168" s="35">
        <v>7996552</v>
      </c>
      <c r="C168" s="35">
        <v>6789620</v>
      </c>
      <c r="D168" s="35">
        <v>889751</v>
      </c>
      <c r="E168" s="32">
        <v>257130</v>
      </c>
      <c r="F168" s="33">
        <v>4930</v>
      </c>
      <c r="G168" s="33">
        <v>3202</v>
      </c>
      <c r="H168" s="33">
        <v>4679</v>
      </c>
      <c r="I168" s="33">
        <v>645</v>
      </c>
      <c r="J168" s="33">
        <v>19371</v>
      </c>
      <c r="K168" s="33">
        <v>4908</v>
      </c>
      <c r="L168" s="33">
        <v>5376</v>
      </c>
      <c r="M168" s="33">
        <v>961</v>
      </c>
      <c r="N168" s="33">
        <v>6854</v>
      </c>
      <c r="O168" s="33">
        <v>17773</v>
      </c>
      <c r="P168" s="33">
        <v>8715</v>
      </c>
      <c r="Q168" s="33">
        <v>2917</v>
      </c>
      <c r="R168" s="33">
        <v>434</v>
      </c>
      <c r="S168" s="33">
        <v>4000</v>
      </c>
      <c r="T168" s="33">
        <v>2703</v>
      </c>
      <c r="U168" s="33">
        <v>1503</v>
      </c>
      <c r="V168" s="33">
        <v>892</v>
      </c>
      <c r="W168" s="33">
        <v>3630</v>
      </c>
      <c r="X168" s="33">
        <v>2496</v>
      </c>
      <c r="Y168" s="33">
        <v>2855</v>
      </c>
      <c r="Z168" s="33">
        <v>22051</v>
      </c>
      <c r="AA168" s="33">
        <v>5386</v>
      </c>
      <c r="AB168" s="33">
        <v>7323</v>
      </c>
      <c r="AC168" s="33">
        <v>834</v>
      </c>
      <c r="AD168" s="33">
        <v>1682</v>
      </c>
      <c r="AE168" s="33">
        <v>2277</v>
      </c>
      <c r="AF168" s="33">
        <v>617</v>
      </c>
      <c r="AG168" s="33">
        <v>256</v>
      </c>
      <c r="AH168" s="33">
        <v>1717</v>
      </c>
      <c r="AI168" s="33">
        <v>1344</v>
      </c>
      <c r="AJ168" s="33">
        <v>7327</v>
      </c>
      <c r="AK168" s="33">
        <v>1014</v>
      </c>
      <c r="AL168" s="33">
        <v>12455</v>
      </c>
      <c r="AM168" s="33">
        <v>22753</v>
      </c>
      <c r="AN168" s="33">
        <v>462</v>
      </c>
      <c r="AO168" s="33">
        <v>9570</v>
      </c>
      <c r="AP168" s="33">
        <v>853</v>
      </c>
      <c r="AQ168" s="33">
        <v>3499</v>
      </c>
      <c r="AR168" s="33">
        <v>12009</v>
      </c>
      <c r="AS168" s="33">
        <v>1897</v>
      </c>
      <c r="AT168" s="33">
        <v>6612</v>
      </c>
      <c r="AU168" s="33">
        <v>908</v>
      </c>
      <c r="AV168" s="33">
        <v>7482</v>
      </c>
      <c r="AW168" s="33">
        <v>11655</v>
      </c>
      <c r="AX168" s="33">
        <v>1426</v>
      </c>
      <c r="AY168" s="33">
        <v>173</v>
      </c>
      <c r="AZ168" s="33" t="s">
        <v>60</v>
      </c>
      <c r="BA168" s="33">
        <v>4615</v>
      </c>
      <c r="BB168" s="33">
        <v>9041</v>
      </c>
      <c r="BC168" s="33">
        <v>858</v>
      </c>
      <c r="BD168" s="33">
        <v>190</v>
      </c>
    </row>
    <row r="169" spans="1:56" x14ac:dyDescent="0.25">
      <c r="A169" s="7" t="s">
        <v>55</v>
      </c>
      <c r="B169" s="35">
        <v>6748474</v>
      </c>
      <c r="C169" s="35">
        <v>5565069</v>
      </c>
      <c r="D169" s="35">
        <v>919925</v>
      </c>
      <c r="E169" s="32">
        <v>208507</v>
      </c>
      <c r="F169" s="33">
        <v>1821</v>
      </c>
      <c r="G169" s="33">
        <v>5266</v>
      </c>
      <c r="H169" s="33">
        <v>12397</v>
      </c>
      <c r="I169" s="33">
        <v>756</v>
      </c>
      <c r="J169" s="33">
        <v>38421</v>
      </c>
      <c r="K169" s="33">
        <v>3938</v>
      </c>
      <c r="L169" s="33">
        <v>1026</v>
      </c>
      <c r="M169" s="33">
        <v>0</v>
      </c>
      <c r="N169" s="33">
        <v>358</v>
      </c>
      <c r="O169" s="33">
        <v>6094</v>
      </c>
      <c r="P169" s="33">
        <v>8705</v>
      </c>
      <c r="Q169" s="33">
        <v>5940</v>
      </c>
      <c r="R169" s="33">
        <v>10895</v>
      </c>
      <c r="S169" s="33">
        <v>2062</v>
      </c>
      <c r="T169" s="33">
        <v>2303</v>
      </c>
      <c r="U169" s="33">
        <v>1000</v>
      </c>
      <c r="V169" s="33">
        <v>2820</v>
      </c>
      <c r="W169" s="33">
        <v>1271</v>
      </c>
      <c r="X169" s="33">
        <v>1016</v>
      </c>
      <c r="Y169" s="33">
        <v>1313</v>
      </c>
      <c r="Z169" s="33">
        <v>1899</v>
      </c>
      <c r="AA169" s="33">
        <v>1580</v>
      </c>
      <c r="AB169" s="33">
        <v>3720</v>
      </c>
      <c r="AC169" s="33">
        <v>1543</v>
      </c>
      <c r="AD169" s="33">
        <v>1110</v>
      </c>
      <c r="AE169" s="33">
        <v>3307</v>
      </c>
      <c r="AF169" s="33">
        <v>2125</v>
      </c>
      <c r="AG169" s="33">
        <v>673</v>
      </c>
      <c r="AH169" s="33">
        <v>4925</v>
      </c>
      <c r="AI169" s="33">
        <v>824</v>
      </c>
      <c r="AJ169" s="33">
        <v>2006</v>
      </c>
      <c r="AK169" s="33">
        <v>1569</v>
      </c>
      <c r="AL169" s="33">
        <v>4512</v>
      </c>
      <c r="AM169" s="33">
        <v>3870</v>
      </c>
      <c r="AN169" s="33">
        <v>189</v>
      </c>
      <c r="AO169" s="33">
        <v>2686</v>
      </c>
      <c r="AP169" s="33">
        <v>765</v>
      </c>
      <c r="AQ169" s="33">
        <v>29168</v>
      </c>
      <c r="AR169" s="33">
        <v>2296</v>
      </c>
      <c r="AS169" s="33">
        <v>463</v>
      </c>
      <c r="AT169" s="33">
        <v>1519</v>
      </c>
      <c r="AU169" s="33">
        <v>227</v>
      </c>
      <c r="AV169" s="33">
        <v>2342</v>
      </c>
      <c r="AW169" s="33">
        <v>15491</v>
      </c>
      <c r="AX169" s="33">
        <v>4789</v>
      </c>
      <c r="AY169" s="33">
        <v>119</v>
      </c>
      <c r="AZ169" s="33">
        <v>4233</v>
      </c>
      <c r="BA169" s="33" t="s">
        <v>60</v>
      </c>
      <c r="BB169" s="33">
        <v>157</v>
      </c>
      <c r="BC169" s="33">
        <v>1491</v>
      </c>
      <c r="BD169" s="33">
        <v>1507</v>
      </c>
    </row>
    <row r="170" spans="1:56" x14ac:dyDescent="0.25">
      <c r="A170" s="7" t="s">
        <v>56</v>
      </c>
      <c r="B170" s="35">
        <v>1836614</v>
      </c>
      <c r="C170" s="35">
        <v>1609110</v>
      </c>
      <c r="D170" s="35">
        <v>172262</v>
      </c>
      <c r="E170" s="32">
        <v>50068</v>
      </c>
      <c r="F170" s="33">
        <v>221</v>
      </c>
      <c r="G170" s="33">
        <v>598</v>
      </c>
      <c r="H170" s="33">
        <v>50</v>
      </c>
      <c r="I170" s="33">
        <v>225</v>
      </c>
      <c r="J170" s="33">
        <v>1442</v>
      </c>
      <c r="K170" s="33">
        <v>124</v>
      </c>
      <c r="L170" s="33">
        <v>594</v>
      </c>
      <c r="M170" s="33">
        <v>89</v>
      </c>
      <c r="N170" s="33">
        <v>300</v>
      </c>
      <c r="O170" s="33">
        <v>2949</v>
      </c>
      <c r="P170" s="33">
        <v>1296</v>
      </c>
      <c r="Q170" s="33">
        <v>147</v>
      </c>
      <c r="R170" s="33">
        <v>120</v>
      </c>
      <c r="S170" s="33">
        <v>1331</v>
      </c>
      <c r="T170" s="33">
        <v>210</v>
      </c>
      <c r="U170" s="33">
        <v>0</v>
      </c>
      <c r="V170" s="33">
        <v>0</v>
      </c>
      <c r="W170" s="33">
        <v>515</v>
      </c>
      <c r="X170" s="33">
        <v>326</v>
      </c>
      <c r="Y170" s="33">
        <v>45</v>
      </c>
      <c r="Z170" s="33">
        <v>7515</v>
      </c>
      <c r="AA170" s="33">
        <v>236</v>
      </c>
      <c r="AB170" s="33">
        <v>459</v>
      </c>
      <c r="AC170" s="33">
        <v>0</v>
      </c>
      <c r="AD170" s="33">
        <v>0</v>
      </c>
      <c r="AE170" s="33">
        <v>309</v>
      </c>
      <c r="AF170" s="33">
        <v>60</v>
      </c>
      <c r="AG170" s="33">
        <v>78</v>
      </c>
      <c r="AH170" s="33">
        <v>293</v>
      </c>
      <c r="AI170" s="33">
        <v>160</v>
      </c>
      <c r="AJ170" s="33">
        <v>1431</v>
      </c>
      <c r="AK170" s="33">
        <v>0</v>
      </c>
      <c r="AL170" s="33">
        <v>2017</v>
      </c>
      <c r="AM170" s="33">
        <v>3865</v>
      </c>
      <c r="AN170" s="33">
        <v>0</v>
      </c>
      <c r="AO170" s="33">
        <v>8545</v>
      </c>
      <c r="AP170" s="33">
        <v>97</v>
      </c>
      <c r="AQ170" s="33">
        <v>132</v>
      </c>
      <c r="AR170" s="33">
        <v>4205</v>
      </c>
      <c r="AS170" s="33">
        <v>284</v>
      </c>
      <c r="AT170" s="33">
        <v>1857</v>
      </c>
      <c r="AU170" s="33">
        <v>0</v>
      </c>
      <c r="AV170" s="33">
        <v>546</v>
      </c>
      <c r="AW170" s="33">
        <v>1574</v>
      </c>
      <c r="AX170" s="33">
        <v>114</v>
      </c>
      <c r="AY170" s="33">
        <v>23</v>
      </c>
      <c r="AZ170" s="33">
        <v>5561</v>
      </c>
      <c r="BA170" s="33">
        <v>83</v>
      </c>
      <c r="BB170" s="33" t="s">
        <v>60</v>
      </c>
      <c r="BC170" s="33">
        <v>42</v>
      </c>
      <c r="BD170" s="33">
        <v>0</v>
      </c>
    </row>
    <row r="171" spans="1:56" x14ac:dyDescent="0.25">
      <c r="A171" s="7" t="s">
        <v>57</v>
      </c>
      <c r="B171" s="35">
        <v>5647213</v>
      </c>
      <c r="C171" s="35">
        <v>4846550</v>
      </c>
      <c r="D171" s="35">
        <v>675623</v>
      </c>
      <c r="E171" s="32">
        <v>109439</v>
      </c>
      <c r="F171" s="33">
        <v>708</v>
      </c>
      <c r="G171" s="33">
        <v>432</v>
      </c>
      <c r="H171" s="33">
        <v>4045</v>
      </c>
      <c r="I171" s="33">
        <v>335</v>
      </c>
      <c r="J171" s="33">
        <v>6637</v>
      </c>
      <c r="K171" s="33">
        <v>2592</v>
      </c>
      <c r="L171" s="33">
        <v>993</v>
      </c>
      <c r="M171" s="33">
        <v>219</v>
      </c>
      <c r="N171" s="33">
        <v>123</v>
      </c>
      <c r="O171" s="33">
        <v>4338</v>
      </c>
      <c r="P171" s="33">
        <v>1745</v>
      </c>
      <c r="Q171" s="33">
        <v>1108</v>
      </c>
      <c r="R171" s="33">
        <v>566</v>
      </c>
      <c r="S171" s="33">
        <v>25521</v>
      </c>
      <c r="T171" s="33">
        <v>4017</v>
      </c>
      <c r="U171" s="33">
        <v>3306</v>
      </c>
      <c r="V171" s="33">
        <v>418</v>
      </c>
      <c r="W171" s="33">
        <v>1040</v>
      </c>
      <c r="X171" s="33">
        <v>850</v>
      </c>
      <c r="Y171" s="33">
        <v>12</v>
      </c>
      <c r="Z171" s="33">
        <v>147</v>
      </c>
      <c r="AA171" s="33">
        <v>733</v>
      </c>
      <c r="AB171" s="33">
        <v>5623</v>
      </c>
      <c r="AC171" s="33">
        <v>17927</v>
      </c>
      <c r="AD171" s="33">
        <v>983</v>
      </c>
      <c r="AE171" s="33">
        <v>2090</v>
      </c>
      <c r="AF171" s="33">
        <v>143</v>
      </c>
      <c r="AG171" s="33">
        <v>483</v>
      </c>
      <c r="AH171" s="33">
        <v>663</v>
      </c>
      <c r="AI171" s="33">
        <v>480</v>
      </c>
      <c r="AJ171" s="33">
        <v>378</v>
      </c>
      <c r="AK171" s="33">
        <v>714</v>
      </c>
      <c r="AL171" s="33">
        <v>2213</v>
      </c>
      <c r="AM171" s="33">
        <v>2120</v>
      </c>
      <c r="AN171" s="33">
        <v>1383</v>
      </c>
      <c r="AO171" s="33">
        <v>1358</v>
      </c>
      <c r="AP171" s="33">
        <v>118</v>
      </c>
      <c r="AQ171" s="33">
        <v>1057</v>
      </c>
      <c r="AR171" s="33">
        <v>1294</v>
      </c>
      <c r="AS171" s="33">
        <v>368</v>
      </c>
      <c r="AT171" s="33">
        <v>377</v>
      </c>
      <c r="AU171" s="33">
        <v>590</v>
      </c>
      <c r="AV171" s="33">
        <v>744</v>
      </c>
      <c r="AW171" s="33">
        <v>1984</v>
      </c>
      <c r="AX171" s="33">
        <v>890</v>
      </c>
      <c r="AY171" s="33">
        <v>342</v>
      </c>
      <c r="AZ171" s="33">
        <v>2573</v>
      </c>
      <c r="BA171" s="33">
        <v>1555</v>
      </c>
      <c r="BB171" s="33">
        <v>1090</v>
      </c>
      <c r="BC171" s="33" t="s">
        <v>60</v>
      </c>
      <c r="BD171" s="33">
        <v>14</v>
      </c>
    </row>
    <row r="172" spans="1:56" x14ac:dyDescent="0.25">
      <c r="A172" s="7" t="s">
        <v>58</v>
      </c>
      <c r="B172" s="35">
        <v>561389</v>
      </c>
      <c r="C172" s="35">
        <v>462808</v>
      </c>
      <c r="D172" s="35">
        <v>66648</v>
      </c>
      <c r="E172" s="32">
        <v>30651</v>
      </c>
      <c r="F172" s="33">
        <v>51</v>
      </c>
      <c r="G172" s="33">
        <v>761</v>
      </c>
      <c r="H172" s="33">
        <v>369</v>
      </c>
      <c r="I172" s="33">
        <v>174</v>
      </c>
      <c r="J172" s="33">
        <v>2539</v>
      </c>
      <c r="K172" s="33">
        <v>6905</v>
      </c>
      <c r="L172" s="33">
        <v>11</v>
      </c>
      <c r="M172" s="33">
        <v>0</v>
      </c>
      <c r="N172" s="33">
        <v>0</v>
      </c>
      <c r="O172" s="33">
        <v>1525</v>
      </c>
      <c r="P172" s="33">
        <v>46</v>
      </c>
      <c r="Q172" s="33">
        <v>0</v>
      </c>
      <c r="R172" s="33">
        <v>2140</v>
      </c>
      <c r="S172" s="33">
        <v>450</v>
      </c>
      <c r="T172" s="33">
        <v>6</v>
      </c>
      <c r="U172" s="33">
        <v>342</v>
      </c>
      <c r="V172" s="33">
        <v>286</v>
      </c>
      <c r="W172" s="33">
        <v>83</v>
      </c>
      <c r="X172" s="33">
        <v>114</v>
      </c>
      <c r="Y172" s="33">
        <v>0</v>
      </c>
      <c r="Z172" s="33">
        <v>0</v>
      </c>
      <c r="AA172" s="33">
        <v>152</v>
      </c>
      <c r="AB172" s="33">
        <v>849</v>
      </c>
      <c r="AC172" s="33">
        <v>357</v>
      </c>
      <c r="AD172" s="33">
        <v>70</v>
      </c>
      <c r="AE172" s="33">
        <v>241</v>
      </c>
      <c r="AF172" s="33">
        <v>1105</v>
      </c>
      <c r="AG172" s="33">
        <v>1784</v>
      </c>
      <c r="AH172" s="33">
        <v>427</v>
      </c>
      <c r="AI172" s="33">
        <v>0</v>
      </c>
      <c r="AJ172" s="33">
        <v>7</v>
      </c>
      <c r="AK172" s="33">
        <v>76</v>
      </c>
      <c r="AL172" s="33">
        <v>113</v>
      </c>
      <c r="AM172" s="33">
        <v>395</v>
      </c>
      <c r="AN172" s="33">
        <v>237</v>
      </c>
      <c r="AO172" s="33">
        <v>22</v>
      </c>
      <c r="AP172" s="33">
        <v>462</v>
      </c>
      <c r="AQ172" s="33">
        <v>960</v>
      </c>
      <c r="AR172" s="33">
        <v>284</v>
      </c>
      <c r="AS172" s="33">
        <v>13</v>
      </c>
      <c r="AT172" s="33">
        <v>219</v>
      </c>
      <c r="AU172" s="33">
        <v>1043</v>
      </c>
      <c r="AV172" s="33">
        <v>69</v>
      </c>
      <c r="AW172" s="33">
        <v>1398</v>
      </c>
      <c r="AX172" s="33">
        <v>2140</v>
      </c>
      <c r="AY172" s="33">
        <v>4</v>
      </c>
      <c r="AZ172" s="33">
        <v>451</v>
      </c>
      <c r="BA172" s="33">
        <v>1803</v>
      </c>
      <c r="BB172" s="33">
        <v>0</v>
      </c>
      <c r="BC172" s="33">
        <v>168</v>
      </c>
      <c r="BD172" s="33" t="s">
        <v>60</v>
      </c>
    </row>
    <row r="175" spans="1:56" x14ac:dyDescent="0.25">
      <c r="A175" s="58">
        <v>2012</v>
      </c>
      <c r="B175" s="59"/>
      <c r="C175" s="59"/>
      <c r="D175" s="59"/>
      <c r="E175" s="60"/>
      <c r="F175" s="62" t="s">
        <v>63</v>
      </c>
      <c r="G175" s="61"/>
      <c r="H175" s="61"/>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row>
    <row r="176" spans="1:56" ht="51" x14ac:dyDescent="0.25">
      <c r="A176" s="64" t="s">
        <v>4</v>
      </c>
      <c r="B176" s="59" t="str">
        <f>$B$9</f>
        <v>Population 1 year and over</v>
      </c>
      <c r="C176" s="59" t="str">
        <f>$C$9</f>
        <v>Same residence 1 year ago</v>
      </c>
      <c r="D176" s="59" t="str">
        <f>$D$9</f>
        <v>Different residence, same state 1 year ago</v>
      </c>
      <c r="E176" s="71" t="str">
        <f>$E$9</f>
        <v>TOTAL arrived</v>
      </c>
      <c r="F176" s="65" t="s">
        <v>8</v>
      </c>
      <c r="G176" s="65" t="s">
        <v>9</v>
      </c>
      <c r="H176" s="65" t="s">
        <v>10</v>
      </c>
      <c r="I176" s="65" t="s">
        <v>11</v>
      </c>
      <c r="J176" s="65" t="s">
        <v>12</v>
      </c>
      <c r="K176" s="65" t="s">
        <v>13</v>
      </c>
      <c r="L176" s="65" t="s">
        <v>14</v>
      </c>
      <c r="M176" s="65" t="s">
        <v>15</v>
      </c>
      <c r="N176" s="65" t="s">
        <v>16</v>
      </c>
      <c r="O176" s="65" t="s">
        <v>17</v>
      </c>
      <c r="P176" s="65" t="s">
        <v>18</v>
      </c>
      <c r="Q176" s="65" t="s">
        <v>19</v>
      </c>
      <c r="R176" s="65" t="s">
        <v>20</v>
      </c>
      <c r="S176" s="65" t="s">
        <v>21</v>
      </c>
      <c r="T176" s="65" t="s">
        <v>22</v>
      </c>
      <c r="U176" s="65" t="s">
        <v>23</v>
      </c>
      <c r="V176" s="65" t="s">
        <v>24</v>
      </c>
      <c r="W176" s="65" t="s">
        <v>25</v>
      </c>
      <c r="X176" s="65" t="s">
        <v>26</v>
      </c>
      <c r="Y176" s="65" t="s">
        <v>27</v>
      </c>
      <c r="Z176" s="65" t="s">
        <v>28</v>
      </c>
      <c r="AA176" s="65" t="s">
        <v>29</v>
      </c>
      <c r="AB176" s="65" t="s">
        <v>30</v>
      </c>
      <c r="AC176" s="65" t="s">
        <v>31</v>
      </c>
      <c r="AD176" s="65" t="s">
        <v>32</v>
      </c>
      <c r="AE176" s="65" t="s">
        <v>33</v>
      </c>
      <c r="AF176" s="65" t="s">
        <v>34</v>
      </c>
      <c r="AG176" s="65" t="s">
        <v>35</v>
      </c>
      <c r="AH176" s="65" t="s">
        <v>36</v>
      </c>
      <c r="AI176" s="65" t="s">
        <v>37</v>
      </c>
      <c r="AJ176" s="65" t="s">
        <v>38</v>
      </c>
      <c r="AK176" s="65" t="s">
        <v>39</v>
      </c>
      <c r="AL176" s="65" t="s">
        <v>40</v>
      </c>
      <c r="AM176" s="65" t="s">
        <v>41</v>
      </c>
      <c r="AN176" s="65" t="s">
        <v>42</v>
      </c>
      <c r="AO176" s="65" t="s">
        <v>43</v>
      </c>
      <c r="AP176" s="65" t="s">
        <v>44</v>
      </c>
      <c r="AQ176" s="65" t="s">
        <v>45</v>
      </c>
      <c r="AR176" s="65" t="s">
        <v>46</v>
      </c>
      <c r="AS176" s="65" t="s">
        <v>47</v>
      </c>
      <c r="AT176" s="65" t="s">
        <v>48</v>
      </c>
      <c r="AU176" s="65" t="s">
        <v>49</v>
      </c>
      <c r="AV176" s="65" t="s">
        <v>50</v>
      </c>
      <c r="AW176" s="65" t="s">
        <v>51</v>
      </c>
      <c r="AX176" s="65" t="s">
        <v>52</v>
      </c>
      <c r="AY176" s="65" t="s">
        <v>53</v>
      </c>
      <c r="AZ176" s="65" t="s">
        <v>54</v>
      </c>
      <c r="BA176" s="65" t="s">
        <v>55</v>
      </c>
      <c r="BB176" s="65" t="s">
        <v>56</v>
      </c>
      <c r="BC176" s="65" t="s">
        <v>57</v>
      </c>
      <c r="BD176" s="65" t="s">
        <v>58</v>
      </c>
    </row>
    <row r="177" spans="1:56" x14ac:dyDescent="0.25">
      <c r="A177" s="6" t="s">
        <v>62</v>
      </c>
      <c r="B177" s="24">
        <v>310212755</v>
      </c>
      <c r="C177" s="24">
        <v>263612596</v>
      </c>
      <c r="D177" s="24">
        <v>37696597</v>
      </c>
      <c r="E177" s="25">
        <v>7070345</v>
      </c>
      <c r="F177" s="26">
        <v>109210</v>
      </c>
      <c r="G177" s="26">
        <v>84068</v>
      </c>
      <c r="H177" s="26">
        <v>206842</v>
      </c>
      <c r="I177" s="26">
        <v>64967</v>
      </c>
      <c r="J177" s="26">
        <v>566986</v>
      </c>
      <c r="K177" s="26">
        <v>161530</v>
      </c>
      <c r="L177" s="26">
        <v>87023</v>
      </c>
      <c r="M177" s="26">
        <v>25149</v>
      </c>
      <c r="N177" s="26">
        <v>59513</v>
      </c>
      <c r="O177" s="26">
        <v>428325</v>
      </c>
      <c r="P177" s="26">
        <v>252262</v>
      </c>
      <c r="Q177" s="26">
        <v>61509</v>
      </c>
      <c r="R177" s="26">
        <v>55191</v>
      </c>
      <c r="S177" s="26">
        <v>277953</v>
      </c>
      <c r="T177" s="26">
        <v>144597</v>
      </c>
      <c r="U177" s="26">
        <v>73325</v>
      </c>
      <c r="V177" s="26">
        <v>93134</v>
      </c>
      <c r="W177" s="26">
        <v>103004</v>
      </c>
      <c r="X177" s="26">
        <v>95956</v>
      </c>
      <c r="Y177" s="26">
        <v>38574</v>
      </c>
      <c r="Z177" s="26">
        <v>157664</v>
      </c>
      <c r="AA177" s="26">
        <v>158156</v>
      </c>
      <c r="AB177" s="26">
        <v>175733</v>
      </c>
      <c r="AC177" s="26">
        <v>115946</v>
      </c>
      <c r="AD177" s="26">
        <v>66947</v>
      </c>
      <c r="AE177" s="26">
        <v>142754</v>
      </c>
      <c r="AF177" s="26">
        <v>33832</v>
      </c>
      <c r="AG177" s="26">
        <v>48816</v>
      </c>
      <c r="AH177" s="26">
        <v>98882</v>
      </c>
      <c r="AI177" s="26">
        <v>38696</v>
      </c>
      <c r="AJ177" s="26">
        <v>219202</v>
      </c>
      <c r="AK177" s="26">
        <v>63921</v>
      </c>
      <c r="AL177" s="26">
        <v>405864</v>
      </c>
      <c r="AM177" s="26">
        <v>238663</v>
      </c>
      <c r="AN177" s="26">
        <v>23959</v>
      </c>
      <c r="AO177" s="26">
        <v>199202</v>
      </c>
      <c r="AP177" s="26">
        <v>102572</v>
      </c>
      <c r="AQ177" s="26">
        <v>108182</v>
      </c>
      <c r="AR177" s="26">
        <v>237156</v>
      </c>
      <c r="AS177" s="26">
        <v>30498</v>
      </c>
      <c r="AT177" s="26">
        <v>127418</v>
      </c>
      <c r="AU177" s="26">
        <v>22534</v>
      </c>
      <c r="AV177" s="26">
        <v>163843</v>
      </c>
      <c r="AW177" s="26">
        <v>402187</v>
      </c>
      <c r="AX177" s="26">
        <v>82165</v>
      </c>
      <c r="AY177" s="26">
        <v>20056</v>
      </c>
      <c r="AZ177" s="26">
        <v>238540</v>
      </c>
      <c r="BA177" s="26">
        <v>180462</v>
      </c>
      <c r="BB177" s="26">
        <v>47425</v>
      </c>
      <c r="BC177" s="26">
        <v>97724</v>
      </c>
      <c r="BD177" s="26">
        <v>32228</v>
      </c>
    </row>
    <row r="178" spans="1:56" x14ac:dyDescent="0.25">
      <c r="A178" s="7" t="s">
        <v>8</v>
      </c>
      <c r="B178" s="27">
        <v>4764428</v>
      </c>
      <c r="C178" s="27">
        <v>4054260</v>
      </c>
      <c r="D178" s="27">
        <v>590326</v>
      </c>
      <c r="E178" s="25">
        <v>104600</v>
      </c>
      <c r="F178" s="26" t="s">
        <v>60</v>
      </c>
      <c r="G178" s="26">
        <v>1004</v>
      </c>
      <c r="H178" s="26">
        <v>962</v>
      </c>
      <c r="I178" s="26">
        <v>660</v>
      </c>
      <c r="J178" s="26">
        <v>3077</v>
      </c>
      <c r="K178" s="26">
        <v>1386</v>
      </c>
      <c r="L178" s="26">
        <v>284</v>
      </c>
      <c r="M178" s="26">
        <v>42</v>
      </c>
      <c r="N178" s="26">
        <v>162</v>
      </c>
      <c r="O178" s="26">
        <v>11244</v>
      </c>
      <c r="P178" s="26">
        <v>19920</v>
      </c>
      <c r="Q178" s="26">
        <v>627</v>
      </c>
      <c r="R178" s="26">
        <v>493</v>
      </c>
      <c r="S178" s="26">
        <v>2722</v>
      </c>
      <c r="T178" s="26">
        <v>1347</v>
      </c>
      <c r="U178" s="26">
        <v>345</v>
      </c>
      <c r="V178" s="26">
        <v>865</v>
      </c>
      <c r="W178" s="26">
        <v>2495</v>
      </c>
      <c r="X178" s="26">
        <v>3104</v>
      </c>
      <c r="Y178" s="26">
        <v>67</v>
      </c>
      <c r="Z178" s="26">
        <v>1513</v>
      </c>
      <c r="AA178" s="26">
        <v>334</v>
      </c>
      <c r="AB178" s="26">
        <v>2298</v>
      </c>
      <c r="AC178" s="26">
        <v>752</v>
      </c>
      <c r="AD178" s="26">
        <v>4952</v>
      </c>
      <c r="AE178" s="26">
        <v>1555</v>
      </c>
      <c r="AF178" s="26">
        <v>101</v>
      </c>
      <c r="AG178" s="26">
        <v>151</v>
      </c>
      <c r="AH178" s="26">
        <v>1009</v>
      </c>
      <c r="AI178" s="26">
        <v>161</v>
      </c>
      <c r="AJ178" s="26">
        <v>1702</v>
      </c>
      <c r="AK178" s="26">
        <v>459</v>
      </c>
      <c r="AL178" s="26">
        <v>2709</v>
      </c>
      <c r="AM178" s="26">
        <v>5133</v>
      </c>
      <c r="AN178" s="26">
        <v>228</v>
      </c>
      <c r="AO178" s="26">
        <v>1411</v>
      </c>
      <c r="AP178" s="26">
        <v>194</v>
      </c>
      <c r="AQ178" s="26">
        <v>200</v>
      </c>
      <c r="AR178" s="26">
        <v>1837</v>
      </c>
      <c r="AS178" s="26">
        <v>0</v>
      </c>
      <c r="AT178" s="26">
        <v>2811</v>
      </c>
      <c r="AU178" s="26">
        <v>518</v>
      </c>
      <c r="AV178" s="26">
        <v>10539</v>
      </c>
      <c r="AW178" s="26">
        <v>7468</v>
      </c>
      <c r="AX178" s="26">
        <v>579</v>
      </c>
      <c r="AY178" s="26">
        <v>0</v>
      </c>
      <c r="AZ178" s="26">
        <v>3170</v>
      </c>
      <c r="BA178" s="26">
        <v>1034</v>
      </c>
      <c r="BB178" s="26">
        <v>128</v>
      </c>
      <c r="BC178" s="26">
        <v>760</v>
      </c>
      <c r="BD178" s="26">
        <v>88</v>
      </c>
    </row>
    <row r="179" spans="1:56" x14ac:dyDescent="0.25">
      <c r="A179" s="7" t="s">
        <v>9</v>
      </c>
      <c r="B179" s="27">
        <v>721186</v>
      </c>
      <c r="C179" s="27">
        <v>592551</v>
      </c>
      <c r="D179" s="27">
        <v>90613</v>
      </c>
      <c r="E179" s="25">
        <v>33415</v>
      </c>
      <c r="F179" s="26">
        <v>1097</v>
      </c>
      <c r="G179" s="26" t="s">
        <v>60</v>
      </c>
      <c r="H179" s="26">
        <v>1520</v>
      </c>
      <c r="I179" s="26">
        <v>196</v>
      </c>
      <c r="J179" s="26">
        <v>3494</v>
      </c>
      <c r="K179" s="26">
        <v>556</v>
      </c>
      <c r="L179" s="26">
        <v>0</v>
      </c>
      <c r="M179" s="26">
        <v>0</v>
      </c>
      <c r="N179" s="26">
        <v>356</v>
      </c>
      <c r="O179" s="26">
        <v>1991</v>
      </c>
      <c r="P179" s="26">
        <v>928</v>
      </c>
      <c r="Q179" s="26">
        <v>1376</v>
      </c>
      <c r="R179" s="26">
        <v>538</v>
      </c>
      <c r="S179" s="26">
        <v>58</v>
      </c>
      <c r="T179" s="26">
        <v>260</v>
      </c>
      <c r="U179" s="26">
        <v>13</v>
      </c>
      <c r="V179" s="26">
        <v>221</v>
      </c>
      <c r="W179" s="26">
        <v>161</v>
      </c>
      <c r="X179" s="26">
        <v>120</v>
      </c>
      <c r="Y179" s="26">
        <v>66</v>
      </c>
      <c r="Z179" s="26">
        <v>508</v>
      </c>
      <c r="AA179" s="26">
        <v>297</v>
      </c>
      <c r="AB179" s="26">
        <v>563</v>
      </c>
      <c r="AC179" s="26">
        <v>192</v>
      </c>
      <c r="AD179" s="26">
        <v>56</v>
      </c>
      <c r="AE179" s="26">
        <v>819</v>
      </c>
      <c r="AF179" s="26">
        <v>371</v>
      </c>
      <c r="AG179" s="26">
        <v>1195</v>
      </c>
      <c r="AH179" s="26">
        <v>803</v>
      </c>
      <c r="AI179" s="26">
        <v>118</v>
      </c>
      <c r="AJ179" s="26">
        <v>116</v>
      </c>
      <c r="AK179" s="26">
        <v>263</v>
      </c>
      <c r="AL179" s="26">
        <v>736</v>
      </c>
      <c r="AM179" s="26">
        <v>920</v>
      </c>
      <c r="AN179" s="26">
        <v>264</v>
      </c>
      <c r="AO179" s="26">
        <v>1316</v>
      </c>
      <c r="AP179" s="26">
        <v>335</v>
      </c>
      <c r="AQ179" s="26">
        <v>3174</v>
      </c>
      <c r="AR179" s="26">
        <v>255</v>
      </c>
      <c r="AS179" s="26">
        <v>0</v>
      </c>
      <c r="AT179" s="26">
        <v>384</v>
      </c>
      <c r="AU179" s="26">
        <v>99</v>
      </c>
      <c r="AV179" s="26">
        <v>451</v>
      </c>
      <c r="AW179" s="26">
        <v>1488</v>
      </c>
      <c r="AX179" s="26">
        <v>330</v>
      </c>
      <c r="AY179" s="26">
        <v>79</v>
      </c>
      <c r="AZ179" s="26">
        <v>1265</v>
      </c>
      <c r="BA179" s="26">
        <v>3725</v>
      </c>
      <c r="BB179" s="26">
        <v>0</v>
      </c>
      <c r="BC179" s="26">
        <v>206</v>
      </c>
      <c r="BD179" s="26">
        <v>136</v>
      </c>
    </row>
    <row r="180" spans="1:56" x14ac:dyDescent="0.25">
      <c r="A180" s="7" t="s">
        <v>10</v>
      </c>
      <c r="B180" s="27">
        <v>6468907</v>
      </c>
      <c r="C180" s="27">
        <v>5242674</v>
      </c>
      <c r="D180" s="27">
        <v>953789</v>
      </c>
      <c r="E180" s="25">
        <v>232457</v>
      </c>
      <c r="F180" s="26">
        <v>1331</v>
      </c>
      <c r="G180" s="26">
        <v>3717</v>
      </c>
      <c r="H180" s="26" t="s">
        <v>60</v>
      </c>
      <c r="I180" s="26">
        <v>1214</v>
      </c>
      <c r="J180" s="26">
        <v>44889</v>
      </c>
      <c r="K180" s="26">
        <v>13790</v>
      </c>
      <c r="L180" s="26">
        <v>417</v>
      </c>
      <c r="M180" s="26">
        <v>246</v>
      </c>
      <c r="N180" s="26">
        <v>36</v>
      </c>
      <c r="O180" s="26">
        <v>5553</v>
      </c>
      <c r="P180" s="26">
        <v>2263</v>
      </c>
      <c r="Q180" s="26">
        <v>2491</v>
      </c>
      <c r="R180" s="26">
        <v>2934</v>
      </c>
      <c r="S180" s="26">
        <v>10744</v>
      </c>
      <c r="T180" s="26">
        <v>2930</v>
      </c>
      <c r="U180" s="26">
        <v>2702</v>
      </c>
      <c r="V180" s="26">
        <v>2498</v>
      </c>
      <c r="W180" s="26">
        <v>1328</v>
      </c>
      <c r="X180" s="26">
        <v>724</v>
      </c>
      <c r="Y180" s="26">
        <v>616</v>
      </c>
      <c r="Z180" s="26">
        <v>3007</v>
      </c>
      <c r="AA180" s="26">
        <v>1961</v>
      </c>
      <c r="AB180" s="26">
        <v>9598</v>
      </c>
      <c r="AC180" s="26">
        <v>8570</v>
      </c>
      <c r="AD180" s="26">
        <v>293</v>
      </c>
      <c r="AE180" s="26">
        <v>2595</v>
      </c>
      <c r="AF180" s="26">
        <v>1118</v>
      </c>
      <c r="AG180" s="26">
        <v>2293</v>
      </c>
      <c r="AH180" s="26">
        <v>6712</v>
      </c>
      <c r="AI180" s="26">
        <v>510</v>
      </c>
      <c r="AJ180" s="26">
        <v>2564</v>
      </c>
      <c r="AK180" s="26">
        <v>6946</v>
      </c>
      <c r="AL180" s="26">
        <v>7402</v>
      </c>
      <c r="AM180" s="26">
        <v>2721</v>
      </c>
      <c r="AN180" s="26">
        <v>877</v>
      </c>
      <c r="AO180" s="26">
        <v>7906</v>
      </c>
      <c r="AP180" s="26">
        <v>1626</v>
      </c>
      <c r="AQ180" s="26">
        <v>8587</v>
      </c>
      <c r="AR180" s="26">
        <v>4280</v>
      </c>
      <c r="AS180" s="26">
        <v>614</v>
      </c>
      <c r="AT180" s="26">
        <v>1070</v>
      </c>
      <c r="AU180" s="26">
        <v>1472</v>
      </c>
      <c r="AV180" s="26">
        <v>5075</v>
      </c>
      <c r="AW180" s="26">
        <v>14788</v>
      </c>
      <c r="AX180" s="26">
        <v>5916</v>
      </c>
      <c r="AY180" s="26">
        <v>207</v>
      </c>
      <c r="AZ180" s="26">
        <v>2763</v>
      </c>
      <c r="BA180" s="26">
        <v>13247</v>
      </c>
      <c r="BB180" s="26">
        <v>765</v>
      </c>
      <c r="BC180" s="26">
        <v>3765</v>
      </c>
      <c r="BD180" s="26">
        <v>2786</v>
      </c>
    </row>
    <row r="181" spans="1:56" x14ac:dyDescent="0.25">
      <c r="A181" s="7" t="s">
        <v>11</v>
      </c>
      <c r="B181" s="27">
        <v>2912680</v>
      </c>
      <c r="C181" s="27">
        <v>2453347</v>
      </c>
      <c r="D181" s="27">
        <v>373046</v>
      </c>
      <c r="E181" s="25">
        <v>76948</v>
      </c>
      <c r="F181" s="26">
        <v>374</v>
      </c>
      <c r="G181" s="26">
        <v>855</v>
      </c>
      <c r="H181" s="26">
        <v>1677</v>
      </c>
      <c r="I181" s="26" t="s">
        <v>60</v>
      </c>
      <c r="J181" s="26">
        <v>3525</v>
      </c>
      <c r="K181" s="26">
        <v>603</v>
      </c>
      <c r="L181" s="26">
        <v>185</v>
      </c>
      <c r="M181" s="26">
        <v>0</v>
      </c>
      <c r="N181" s="26">
        <v>205</v>
      </c>
      <c r="O181" s="26">
        <v>2682</v>
      </c>
      <c r="P181" s="26">
        <v>1525</v>
      </c>
      <c r="Q181" s="26">
        <v>0</v>
      </c>
      <c r="R181" s="26">
        <v>0</v>
      </c>
      <c r="S181" s="26">
        <v>3576</v>
      </c>
      <c r="T181" s="26">
        <v>1172</v>
      </c>
      <c r="U181" s="26">
        <v>409</v>
      </c>
      <c r="V181" s="26">
        <v>1033</v>
      </c>
      <c r="W181" s="26">
        <v>1310</v>
      </c>
      <c r="X181" s="26">
        <v>3953</v>
      </c>
      <c r="Y181" s="26">
        <v>17</v>
      </c>
      <c r="Z181" s="26">
        <v>169</v>
      </c>
      <c r="AA181" s="26">
        <v>254</v>
      </c>
      <c r="AB181" s="26">
        <v>1283</v>
      </c>
      <c r="AC181" s="26">
        <v>295</v>
      </c>
      <c r="AD181" s="26">
        <v>3689</v>
      </c>
      <c r="AE181" s="26">
        <v>9105</v>
      </c>
      <c r="AF181" s="26">
        <v>258</v>
      </c>
      <c r="AG181" s="26">
        <v>166</v>
      </c>
      <c r="AH181" s="26">
        <v>121</v>
      </c>
      <c r="AI181" s="26">
        <v>0</v>
      </c>
      <c r="AJ181" s="26">
        <v>157</v>
      </c>
      <c r="AK181" s="26">
        <v>547</v>
      </c>
      <c r="AL181" s="26">
        <v>2262</v>
      </c>
      <c r="AM181" s="26">
        <v>3057</v>
      </c>
      <c r="AN181" s="26">
        <v>0</v>
      </c>
      <c r="AO181" s="26">
        <v>1135</v>
      </c>
      <c r="AP181" s="26">
        <v>9938</v>
      </c>
      <c r="AQ181" s="26">
        <v>193</v>
      </c>
      <c r="AR181" s="26">
        <v>516</v>
      </c>
      <c r="AS181" s="26">
        <v>59</v>
      </c>
      <c r="AT181" s="26">
        <v>52</v>
      </c>
      <c r="AU181" s="26">
        <v>673</v>
      </c>
      <c r="AV181" s="26">
        <v>4195</v>
      </c>
      <c r="AW181" s="26">
        <v>11767</v>
      </c>
      <c r="AX181" s="26">
        <v>269</v>
      </c>
      <c r="AY181" s="26">
        <v>0</v>
      </c>
      <c r="AZ181" s="26">
        <v>1159</v>
      </c>
      <c r="BA181" s="26">
        <v>251</v>
      </c>
      <c r="BB181" s="26">
        <v>84</v>
      </c>
      <c r="BC181" s="26">
        <v>695</v>
      </c>
      <c r="BD181" s="26">
        <v>1498</v>
      </c>
    </row>
    <row r="182" spans="1:56" x14ac:dyDescent="0.25">
      <c r="A182" s="7" t="s">
        <v>12</v>
      </c>
      <c r="B182" s="27">
        <v>37572738</v>
      </c>
      <c r="C182" s="27">
        <v>31777868</v>
      </c>
      <c r="D182" s="27">
        <v>5046618</v>
      </c>
      <c r="E182" s="25">
        <v>493641</v>
      </c>
      <c r="F182" s="26">
        <v>2509</v>
      </c>
      <c r="G182" s="26">
        <v>6995</v>
      </c>
      <c r="H182" s="26">
        <v>38916</v>
      </c>
      <c r="I182" s="26">
        <v>3472</v>
      </c>
      <c r="J182" s="26" t="s">
        <v>60</v>
      </c>
      <c r="K182" s="26">
        <v>15150</v>
      </c>
      <c r="L182" s="26">
        <v>6764</v>
      </c>
      <c r="M182" s="26">
        <v>474</v>
      </c>
      <c r="N182" s="26">
        <v>3199</v>
      </c>
      <c r="O182" s="26">
        <v>21004</v>
      </c>
      <c r="P182" s="26">
        <v>10790</v>
      </c>
      <c r="Q182" s="26">
        <v>11906</v>
      </c>
      <c r="R182" s="26">
        <v>5331</v>
      </c>
      <c r="S182" s="26">
        <v>21251</v>
      </c>
      <c r="T182" s="26">
        <v>5891</v>
      </c>
      <c r="U182" s="26">
        <v>2284</v>
      </c>
      <c r="V182" s="26">
        <v>2790</v>
      </c>
      <c r="W182" s="26">
        <v>3763</v>
      </c>
      <c r="X182" s="26">
        <v>5180</v>
      </c>
      <c r="Y182" s="26">
        <v>1256</v>
      </c>
      <c r="Z182" s="26">
        <v>7902</v>
      </c>
      <c r="AA182" s="26">
        <v>14356</v>
      </c>
      <c r="AB182" s="26">
        <v>8921</v>
      </c>
      <c r="AC182" s="26">
        <v>8539</v>
      </c>
      <c r="AD182" s="26">
        <v>2556</v>
      </c>
      <c r="AE182" s="26">
        <v>6729</v>
      </c>
      <c r="AF182" s="26">
        <v>3060</v>
      </c>
      <c r="AG182" s="26">
        <v>3302</v>
      </c>
      <c r="AH182" s="26">
        <v>27968</v>
      </c>
      <c r="AI182" s="26">
        <v>1327</v>
      </c>
      <c r="AJ182" s="26">
        <v>12057</v>
      </c>
      <c r="AK182" s="26">
        <v>5921</v>
      </c>
      <c r="AL182" s="26">
        <v>31261</v>
      </c>
      <c r="AM182" s="26">
        <v>11195</v>
      </c>
      <c r="AN182" s="26">
        <v>1827</v>
      </c>
      <c r="AO182" s="26">
        <v>10653</v>
      </c>
      <c r="AP182" s="26">
        <v>6671</v>
      </c>
      <c r="AQ182" s="26">
        <v>22724</v>
      </c>
      <c r="AR182" s="26">
        <v>10466</v>
      </c>
      <c r="AS182" s="26">
        <v>1648</v>
      </c>
      <c r="AT182" s="26">
        <v>4110</v>
      </c>
      <c r="AU182" s="26">
        <v>826</v>
      </c>
      <c r="AV182" s="26">
        <v>5802</v>
      </c>
      <c r="AW182" s="26">
        <v>43005</v>
      </c>
      <c r="AX182" s="26">
        <v>12172</v>
      </c>
      <c r="AY182" s="26">
        <v>544</v>
      </c>
      <c r="AZ182" s="26">
        <v>15625</v>
      </c>
      <c r="BA182" s="26">
        <v>34569</v>
      </c>
      <c r="BB182" s="26">
        <v>1413</v>
      </c>
      <c r="BC182" s="26">
        <v>5681</v>
      </c>
      <c r="BD182" s="26">
        <v>1886</v>
      </c>
    </row>
    <row r="183" spans="1:56" x14ac:dyDescent="0.25">
      <c r="A183" s="7" t="s">
        <v>13</v>
      </c>
      <c r="B183" s="27">
        <v>5123944</v>
      </c>
      <c r="C183" s="27">
        <v>4131357</v>
      </c>
      <c r="D183" s="27">
        <v>751921</v>
      </c>
      <c r="E183" s="25">
        <v>205060</v>
      </c>
      <c r="F183" s="26">
        <v>3108</v>
      </c>
      <c r="G183" s="26">
        <v>3457</v>
      </c>
      <c r="H183" s="26">
        <v>10589</v>
      </c>
      <c r="I183" s="26">
        <v>1043</v>
      </c>
      <c r="J183" s="26">
        <v>22152</v>
      </c>
      <c r="K183" s="26" t="s">
        <v>60</v>
      </c>
      <c r="L183" s="26">
        <v>1317</v>
      </c>
      <c r="M183" s="26">
        <v>70</v>
      </c>
      <c r="N183" s="26">
        <v>488</v>
      </c>
      <c r="O183" s="26">
        <v>8615</v>
      </c>
      <c r="P183" s="26">
        <v>5834</v>
      </c>
      <c r="Q183" s="26">
        <v>2536</v>
      </c>
      <c r="R183" s="26">
        <v>2660</v>
      </c>
      <c r="S183" s="26">
        <v>6374</v>
      </c>
      <c r="T183" s="26">
        <v>4336</v>
      </c>
      <c r="U183" s="26">
        <v>2776</v>
      </c>
      <c r="V183" s="26">
        <v>5283</v>
      </c>
      <c r="W183" s="26">
        <v>2500</v>
      </c>
      <c r="X183" s="26">
        <v>5048</v>
      </c>
      <c r="Y183" s="26">
        <v>20</v>
      </c>
      <c r="Z183" s="26">
        <v>2844</v>
      </c>
      <c r="AA183" s="26">
        <v>5939</v>
      </c>
      <c r="AB183" s="26">
        <v>3343</v>
      </c>
      <c r="AC183" s="26">
        <v>2992</v>
      </c>
      <c r="AD183" s="26">
        <v>835</v>
      </c>
      <c r="AE183" s="26">
        <v>3771</v>
      </c>
      <c r="AF183" s="26">
        <v>2021</v>
      </c>
      <c r="AG183" s="26">
        <v>4472</v>
      </c>
      <c r="AH183" s="26">
        <v>3789</v>
      </c>
      <c r="AI183" s="26">
        <v>679</v>
      </c>
      <c r="AJ183" s="26">
        <v>2464</v>
      </c>
      <c r="AK183" s="26">
        <v>6520</v>
      </c>
      <c r="AL183" s="26">
        <v>7250</v>
      </c>
      <c r="AM183" s="26">
        <v>4378</v>
      </c>
      <c r="AN183" s="26">
        <v>1918</v>
      </c>
      <c r="AO183" s="26">
        <v>4533</v>
      </c>
      <c r="AP183" s="26">
        <v>4582</v>
      </c>
      <c r="AQ183" s="26">
        <v>2419</v>
      </c>
      <c r="AR183" s="26">
        <v>3950</v>
      </c>
      <c r="AS183" s="26">
        <v>137</v>
      </c>
      <c r="AT183" s="26">
        <v>2383</v>
      </c>
      <c r="AU183" s="26">
        <v>756</v>
      </c>
      <c r="AV183" s="26">
        <v>2535</v>
      </c>
      <c r="AW183" s="26">
        <v>17355</v>
      </c>
      <c r="AX183" s="26">
        <v>6398</v>
      </c>
      <c r="AY183" s="26">
        <v>503</v>
      </c>
      <c r="AZ183" s="26">
        <v>3796</v>
      </c>
      <c r="BA183" s="26">
        <v>4853</v>
      </c>
      <c r="BB183" s="26">
        <v>837</v>
      </c>
      <c r="BC183" s="26">
        <v>3000</v>
      </c>
      <c r="BD183" s="26">
        <v>5602</v>
      </c>
    </row>
    <row r="184" spans="1:56" x14ac:dyDescent="0.25">
      <c r="A184" s="7" t="s">
        <v>14</v>
      </c>
      <c r="B184" s="27">
        <v>3555319</v>
      </c>
      <c r="C184" s="27">
        <v>3114940</v>
      </c>
      <c r="D184" s="27">
        <v>334918</v>
      </c>
      <c r="E184" s="25">
        <v>80311</v>
      </c>
      <c r="F184" s="26">
        <v>46</v>
      </c>
      <c r="G184" s="26">
        <v>439</v>
      </c>
      <c r="H184" s="26">
        <v>3167</v>
      </c>
      <c r="I184" s="26">
        <v>200</v>
      </c>
      <c r="J184" s="26">
        <v>3161</v>
      </c>
      <c r="K184" s="26">
        <v>367</v>
      </c>
      <c r="L184" s="26" t="s">
        <v>60</v>
      </c>
      <c r="M184" s="26">
        <v>22</v>
      </c>
      <c r="N184" s="26">
        <v>288</v>
      </c>
      <c r="O184" s="26">
        <v>6578</v>
      </c>
      <c r="P184" s="26">
        <v>1702</v>
      </c>
      <c r="Q184" s="26">
        <v>408</v>
      </c>
      <c r="R184" s="26">
        <v>97</v>
      </c>
      <c r="S184" s="26">
        <v>912</v>
      </c>
      <c r="T184" s="26">
        <v>53</v>
      </c>
      <c r="U184" s="26">
        <v>0</v>
      </c>
      <c r="V184" s="26">
        <v>0</v>
      </c>
      <c r="W184" s="26">
        <v>124</v>
      </c>
      <c r="X184" s="26">
        <v>909</v>
      </c>
      <c r="Y184" s="26">
        <v>1224</v>
      </c>
      <c r="Z184" s="26">
        <v>1752</v>
      </c>
      <c r="AA184" s="26">
        <v>8743</v>
      </c>
      <c r="AB184" s="26">
        <v>753</v>
      </c>
      <c r="AC184" s="26">
        <v>605</v>
      </c>
      <c r="AD184" s="26">
        <v>276</v>
      </c>
      <c r="AE184" s="26">
        <v>358</v>
      </c>
      <c r="AF184" s="26">
        <v>50</v>
      </c>
      <c r="AG184" s="26">
        <v>45</v>
      </c>
      <c r="AH184" s="26">
        <v>172</v>
      </c>
      <c r="AI184" s="26">
        <v>1009</v>
      </c>
      <c r="AJ184" s="26">
        <v>5665</v>
      </c>
      <c r="AK184" s="26">
        <v>444</v>
      </c>
      <c r="AL184" s="26">
        <v>23310</v>
      </c>
      <c r="AM184" s="26">
        <v>3379</v>
      </c>
      <c r="AN184" s="26">
        <v>0</v>
      </c>
      <c r="AO184" s="26">
        <v>287</v>
      </c>
      <c r="AP184" s="26">
        <v>415</v>
      </c>
      <c r="AQ184" s="26">
        <v>35</v>
      </c>
      <c r="AR184" s="26">
        <v>2214</v>
      </c>
      <c r="AS184" s="26">
        <v>1558</v>
      </c>
      <c r="AT184" s="26">
        <v>940</v>
      </c>
      <c r="AU184" s="26">
        <v>0</v>
      </c>
      <c r="AV184" s="26">
        <v>260</v>
      </c>
      <c r="AW184" s="26">
        <v>3279</v>
      </c>
      <c r="AX184" s="26">
        <v>45</v>
      </c>
      <c r="AY184" s="26">
        <v>709</v>
      </c>
      <c r="AZ184" s="26">
        <v>1729</v>
      </c>
      <c r="BA184" s="26">
        <v>1593</v>
      </c>
      <c r="BB184" s="26">
        <v>174</v>
      </c>
      <c r="BC184" s="26">
        <v>711</v>
      </c>
      <c r="BD184" s="26">
        <v>104</v>
      </c>
    </row>
    <row r="185" spans="1:56" x14ac:dyDescent="0.25">
      <c r="A185" s="7" t="s">
        <v>15</v>
      </c>
      <c r="B185" s="27">
        <v>906576</v>
      </c>
      <c r="C185" s="27">
        <v>782216</v>
      </c>
      <c r="D185" s="27">
        <v>86003</v>
      </c>
      <c r="E185" s="25">
        <v>34757</v>
      </c>
      <c r="F185" s="26">
        <v>119</v>
      </c>
      <c r="G185" s="26">
        <v>692</v>
      </c>
      <c r="H185" s="26">
        <v>188</v>
      </c>
      <c r="I185" s="26">
        <v>0</v>
      </c>
      <c r="J185" s="26">
        <v>2221</v>
      </c>
      <c r="K185" s="26">
        <v>0</v>
      </c>
      <c r="L185" s="26">
        <v>1489</v>
      </c>
      <c r="M185" s="26" t="s">
        <v>60</v>
      </c>
      <c r="N185" s="26">
        <v>11</v>
      </c>
      <c r="O185" s="26">
        <v>715</v>
      </c>
      <c r="P185" s="26">
        <v>179</v>
      </c>
      <c r="Q185" s="26">
        <v>0</v>
      </c>
      <c r="R185" s="26">
        <v>32</v>
      </c>
      <c r="S185" s="26">
        <v>567</v>
      </c>
      <c r="T185" s="26">
        <v>62</v>
      </c>
      <c r="U185" s="26">
        <v>30</v>
      </c>
      <c r="V185" s="26">
        <v>113</v>
      </c>
      <c r="W185" s="26">
        <v>0</v>
      </c>
      <c r="X185" s="26">
        <v>178</v>
      </c>
      <c r="Y185" s="26">
        <v>0</v>
      </c>
      <c r="Z185" s="26">
        <v>5649</v>
      </c>
      <c r="AA185" s="26">
        <v>157</v>
      </c>
      <c r="AB185" s="26">
        <v>227</v>
      </c>
      <c r="AC185" s="26">
        <v>351</v>
      </c>
      <c r="AD185" s="26">
        <v>58</v>
      </c>
      <c r="AE185" s="26">
        <v>80</v>
      </c>
      <c r="AF185" s="26">
        <v>0</v>
      </c>
      <c r="AG185" s="26">
        <v>91</v>
      </c>
      <c r="AH185" s="26">
        <v>572</v>
      </c>
      <c r="AI185" s="26">
        <v>99</v>
      </c>
      <c r="AJ185" s="26">
        <v>5846</v>
      </c>
      <c r="AK185" s="26">
        <v>85</v>
      </c>
      <c r="AL185" s="26">
        <v>3566</v>
      </c>
      <c r="AM185" s="26">
        <v>1349</v>
      </c>
      <c r="AN185" s="26">
        <v>0</v>
      </c>
      <c r="AO185" s="26">
        <v>191</v>
      </c>
      <c r="AP185" s="26">
        <v>0</v>
      </c>
      <c r="AQ185" s="26">
        <v>0</v>
      </c>
      <c r="AR185" s="26">
        <v>6828</v>
      </c>
      <c r="AS185" s="26">
        <v>135</v>
      </c>
      <c r="AT185" s="26">
        <v>298</v>
      </c>
      <c r="AU185" s="26">
        <v>0</v>
      </c>
      <c r="AV185" s="26">
        <v>344</v>
      </c>
      <c r="AW185" s="26">
        <v>133</v>
      </c>
      <c r="AX185" s="26">
        <v>166</v>
      </c>
      <c r="AY185" s="26">
        <v>0</v>
      </c>
      <c r="AZ185" s="26">
        <v>1746</v>
      </c>
      <c r="BA185" s="26">
        <v>29</v>
      </c>
      <c r="BB185" s="26">
        <v>161</v>
      </c>
      <c r="BC185" s="26">
        <v>0</v>
      </c>
      <c r="BD185" s="26">
        <v>0</v>
      </c>
    </row>
    <row r="186" spans="1:56" x14ac:dyDescent="0.25">
      <c r="A186" s="7" t="s">
        <v>16</v>
      </c>
      <c r="B186" s="27">
        <v>624847</v>
      </c>
      <c r="C186" s="27">
        <v>500267</v>
      </c>
      <c r="D186" s="27">
        <v>61992</v>
      </c>
      <c r="E186" s="25">
        <v>53830</v>
      </c>
      <c r="F186" s="26">
        <v>79</v>
      </c>
      <c r="G186" s="26">
        <v>1247</v>
      </c>
      <c r="H186" s="26">
        <v>902</v>
      </c>
      <c r="I186" s="26">
        <v>35</v>
      </c>
      <c r="J186" s="26">
        <v>4999</v>
      </c>
      <c r="K186" s="26">
        <v>677</v>
      </c>
      <c r="L186" s="26">
        <v>618</v>
      </c>
      <c r="M186" s="26">
        <v>78</v>
      </c>
      <c r="N186" s="26" t="s">
        <v>60</v>
      </c>
      <c r="O186" s="26">
        <v>1705</v>
      </c>
      <c r="P186" s="26">
        <v>1079</v>
      </c>
      <c r="Q186" s="26">
        <v>38</v>
      </c>
      <c r="R186" s="26">
        <v>46</v>
      </c>
      <c r="S186" s="26">
        <v>795</v>
      </c>
      <c r="T186" s="26">
        <v>469</v>
      </c>
      <c r="U186" s="26">
        <v>133</v>
      </c>
      <c r="V186" s="26">
        <v>164</v>
      </c>
      <c r="W186" s="26">
        <v>112</v>
      </c>
      <c r="X186" s="26">
        <v>283</v>
      </c>
      <c r="Y186" s="26">
        <v>194</v>
      </c>
      <c r="Z186" s="26">
        <v>14120</v>
      </c>
      <c r="AA186" s="26">
        <v>1524</v>
      </c>
      <c r="AB186" s="26">
        <v>944</v>
      </c>
      <c r="AC186" s="26">
        <v>393</v>
      </c>
      <c r="AD186" s="26">
        <v>44</v>
      </c>
      <c r="AE186" s="26">
        <v>337</v>
      </c>
      <c r="AF186" s="26">
        <v>0</v>
      </c>
      <c r="AG186" s="26">
        <v>172</v>
      </c>
      <c r="AH186" s="26">
        <v>42</v>
      </c>
      <c r="AI186" s="26">
        <v>197</v>
      </c>
      <c r="AJ186" s="26">
        <v>1451</v>
      </c>
      <c r="AK186" s="26">
        <v>116</v>
      </c>
      <c r="AL186" s="26">
        <v>3085</v>
      </c>
      <c r="AM186" s="26">
        <v>985</v>
      </c>
      <c r="AN186" s="26">
        <v>0</v>
      </c>
      <c r="AO186" s="26">
        <v>651</v>
      </c>
      <c r="AP186" s="26">
        <v>0</v>
      </c>
      <c r="AQ186" s="26">
        <v>157</v>
      </c>
      <c r="AR186" s="26">
        <v>1494</v>
      </c>
      <c r="AS186" s="26">
        <v>635</v>
      </c>
      <c r="AT186" s="26">
        <v>150</v>
      </c>
      <c r="AU186" s="26">
        <v>0</v>
      </c>
      <c r="AV186" s="26">
        <v>577</v>
      </c>
      <c r="AW186" s="26">
        <v>1473</v>
      </c>
      <c r="AX186" s="26">
        <v>116</v>
      </c>
      <c r="AY186" s="26">
        <v>267</v>
      </c>
      <c r="AZ186" s="26">
        <v>9537</v>
      </c>
      <c r="BA186" s="26">
        <v>481</v>
      </c>
      <c r="BB186" s="26">
        <v>293</v>
      </c>
      <c r="BC186" s="26">
        <v>721</v>
      </c>
      <c r="BD186" s="26">
        <v>215</v>
      </c>
    </row>
    <row r="187" spans="1:56" x14ac:dyDescent="0.25">
      <c r="A187" s="7" t="s">
        <v>17</v>
      </c>
      <c r="B187" s="27">
        <v>19114620</v>
      </c>
      <c r="C187" s="27">
        <v>16032617</v>
      </c>
      <c r="D187" s="27">
        <v>2380288</v>
      </c>
      <c r="E187" s="25">
        <v>537148</v>
      </c>
      <c r="F187" s="26">
        <v>18599</v>
      </c>
      <c r="G187" s="26">
        <v>10704</v>
      </c>
      <c r="H187" s="26">
        <v>6473</v>
      </c>
      <c r="I187" s="26">
        <v>3321</v>
      </c>
      <c r="J187" s="26">
        <v>20386</v>
      </c>
      <c r="K187" s="26">
        <v>8766</v>
      </c>
      <c r="L187" s="26">
        <v>8975</v>
      </c>
      <c r="M187" s="26">
        <v>1099</v>
      </c>
      <c r="N187" s="26">
        <v>780</v>
      </c>
      <c r="O187" s="26" t="s">
        <v>60</v>
      </c>
      <c r="P187" s="26">
        <v>42754</v>
      </c>
      <c r="Q187" s="26">
        <v>3177</v>
      </c>
      <c r="R187" s="26">
        <v>1268</v>
      </c>
      <c r="S187" s="26">
        <v>22565</v>
      </c>
      <c r="T187" s="26">
        <v>13803</v>
      </c>
      <c r="U187" s="26">
        <v>3864</v>
      </c>
      <c r="V187" s="26">
        <v>5661</v>
      </c>
      <c r="W187" s="26">
        <v>6912</v>
      </c>
      <c r="X187" s="26">
        <v>5550</v>
      </c>
      <c r="Y187" s="26">
        <v>7348</v>
      </c>
      <c r="Z187" s="26">
        <v>10442</v>
      </c>
      <c r="AA187" s="26">
        <v>15159</v>
      </c>
      <c r="AB187" s="26">
        <v>23400</v>
      </c>
      <c r="AC187" s="26">
        <v>5460</v>
      </c>
      <c r="AD187" s="26">
        <v>5490</v>
      </c>
      <c r="AE187" s="26">
        <v>10666</v>
      </c>
      <c r="AF187" s="26">
        <v>1758</v>
      </c>
      <c r="AG187" s="26">
        <v>945</v>
      </c>
      <c r="AH187" s="26">
        <v>1241</v>
      </c>
      <c r="AI187" s="26">
        <v>2362</v>
      </c>
      <c r="AJ187" s="26">
        <v>27606</v>
      </c>
      <c r="AK187" s="26">
        <v>2853</v>
      </c>
      <c r="AL187" s="26">
        <v>53009</v>
      </c>
      <c r="AM187" s="26">
        <v>23133</v>
      </c>
      <c r="AN187" s="26">
        <v>239</v>
      </c>
      <c r="AO187" s="26">
        <v>22927</v>
      </c>
      <c r="AP187" s="26">
        <v>3142</v>
      </c>
      <c r="AQ187" s="26">
        <v>2919</v>
      </c>
      <c r="AR187" s="26">
        <v>25659</v>
      </c>
      <c r="AS187" s="26">
        <v>3050</v>
      </c>
      <c r="AT187" s="26">
        <v>11366</v>
      </c>
      <c r="AU187" s="26">
        <v>1070</v>
      </c>
      <c r="AV187" s="26">
        <v>16275</v>
      </c>
      <c r="AW187" s="26">
        <v>28564</v>
      </c>
      <c r="AX187" s="26">
        <v>2499</v>
      </c>
      <c r="AY187" s="26">
        <v>2747</v>
      </c>
      <c r="AZ187" s="26">
        <v>25697</v>
      </c>
      <c r="BA187" s="26">
        <v>4943</v>
      </c>
      <c r="BB187" s="26">
        <v>3533</v>
      </c>
      <c r="BC187" s="26">
        <v>6216</v>
      </c>
      <c r="BD187" s="26">
        <v>773</v>
      </c>
    </row>
    <row r="188" spans="1:56" x14ac:dyDescent="0.25">
      <c r="A188" s="7" t="s">
        <v>18</v>
      </c>
      <c r="B188" s="27">
        <v>9796547</v>
      </c>
      <c r="C188" s="27">
        <v>8231384</v>
      </c>
      <c r="D188" s="27">
        <v>1236302</v>
      </c>
      <c r="E188" s="25">
        <v>277466</v>
      </c>
      <c r="F188" s="26">
        <v>13864</v>
      </c>
      <c r="G188" s="26">
        <v>2654</v>
      </c>
      <c r="H188" s="26">
        <v>6657</v>
      </c>
      <c r="I188" s="26">
        <v>1041</v>
      </c>
      <c r="J188" s="26">
        <v>14174</v>
      </c>
      <c r="K188" s="26">
        <v>4710</v>
      </c>
      <c r="L188" s="26">
        <v>1829</v>
      </c>
      <c r="M188" s="26">
        <v>226</v>
      </c>
      <c r="N188" s="26">
        <v>1352</v>
      </c>
      <c r="O188" s="26">
        <v>42870</v>
      </c>
      <c r="P188" s="26" t="s">
        <v>60</v>
      </c>
      <c r="Q188" s="26">
        <v>1409</v>
      </c>
      <c r="R188" s="26">
        <v>936</v>
      </c>
      <c r="S188" s="26">
        <v>7143</v>
      </c>
      <c r="T188" s="26">
        <v>5972</v>
      </c>
      <c r="U188" s="26">
        <v>1687</v>
      </c>
      <c r="V188" s="26">
        <v>1497</v>
      </c>
      <c r="W188" s="26">
        <v>6172</v>
      </c>
      <c r="X188" s="26">
        <v>4100</v>
      </c>
      <c r="Y188" s="26">
        <v>222</v>
      </c>
      <c r="Z188" s="26">
        <v>3619</v>
      </c>
      <c r="AA188" s="26">
        <v>4153</v>
      </c>
      <c r="AB188" s="26">
        <v>9949</v>
      </c>
      <c r="AC188" s="26">
        <v>2237</v>
      </c>
      <c r="AD188" s="26">
        <v>3280</v>
      </c>
      <c r="AE188" s="26">
        <v>3377</v>
      </c>
      <c r="AF188" s="26">
        <v>251</v>
      </c>
      <c r="AG188" s="26">
        <v>1283</v>
      </c>
      <c r="AH188" s="26">
        <v>3783</v>
      </c>
      <c r="AI188" s="26">
        <v>15</v>
      </c>
      <c r="AJ188" s="26">
        <v>4920</v>
      </c>
      <c r="AK188" s="26">
        <v>915</v>
      </c>
      <c r="AL188" s="26">
        <v>13957</v>
      </c>
      <c r="AM188" s="26">
        <v>16009</v>
      </c>
      <c r="AN188" s="26">
        <v>207</v>
      </c>
      <c r="AO188" s="26">
        <v>7501</v>
      </c>
      <c r="AP188" s="26">
        <v>3299</v>
      </c>
      <c r="AQ188" s="26">
        <v>453</v>
      </c>
      <c r="AR188" s="26">
        <v>9076</v>
      </c>
      <c r="AS188" s="26">
        <v>440</v>
      </c>
      <c r="AT188" s="26">
        <v>18611</v>
      </c>
      <c r="AU188" s="26">
        <v>257</v>
      </c>
      <c r="AV188" s="26">
        <v>17606</v>
      </c>
      <c r="AW188" s="26">
        <v>16198</v>
      </c>
      <c r="AX188" s="26">
        <v>20</v>
      </c>
      <c r="AY188" s="26">
        <v>84</v>
      </c>
      <c r="AZ188" s="26">
        <v>10702</v>
      </c>
      <c r="BA188" s="26">
        <v>1965</v>
      </c>
      <c r="BB188" s="26">
        <v>1237</v>
      </c>
      <c r="BC188" s="26">
        <v>3441</v>
      </c>
      <c r="BD188" s="26">
        <v>106</v>
      </c>
    </row>
    <row r="189" spans="1:56" x14ac:dyDescent="0.25">
      <c r="A189" s="7" t="s">
        <v>19</v>
      </c>
      <c r="B189" s="27">
        <v>1374852</v>
      </c>
      <c r="C189" s="27">
        <v>1164145</v>
      </c>
      <c r="D189" s="27">
        <v>134827</v>
      </c>
      <c r="E189" s="25">
        <v>55145</v>
      </c>
      <c r="F189" s="26">
        <v>608</v>
      </c>
      <c r="G189" s="26">
        <v>1417</v>
      </c>
      <c r="H189" s="26">
        <v>1865</v>
      </c>
      <c r="I189" s="26">
        <v>24</v>
      </c>
      <c r="J189" s="26">
        <v>9756</v>
      </c>
      <c r="K189" s="26">
        <v>1216</v>
      </c>
      <c r="L189" s="26">
        <v>191</v>
      </c>
      <c r="M189" s="26">
        <v>278</v>
      </c>
      <c r="N189" s="26">
        <v>230</v>
      </c>
      <c r="O189" s="26">
        <v>2780</v>
      </c>
      <c r="P189" s="26">
        <v>1448</v>
      </c>
      <c r="Q189" s="26" t="s">
        <v>60</v>
      </c>
      <c r="R189" s="26">
        <v>404</v>
      </c>
      <c r="S189" s="26">
        <v>318</v>
      </c>
      <c r="T189" s="26">
        <v>292</v>
      </c>
      <c r="U189" s="26">
        <v>84</v>
      </c>
      <c r="V189" s="26">
        <v>1135</v>
      </c>
      <c r="W189" s="26">
        <v>485</v>
      </c>
      <c r="X189" s="26">
        <v>207</v>
      </c>
      <c r="Y189" s="26">
        <v>91</v>
      </c>
      <c r="Z189" s="26">
        <v>2491</v>
      </c>
      <c r="AA189" s="26">
        <v>1266</v>
      </c>
      <c r="AB189" s="26">
        <v>321</v>
      </c>
      <c r="AC189" s="26">
        <v>192</v>
      </c>
      <c r="AD189" s="26">
        <v>44</v>
      </c>
      <c r="AE189" s="26">
        <v>944</v>
      </c>
      <c r="AF189" s="26">
        <v>131</v>
      </c>
      <c r="AG189" s="26">
        <v>75</v>
      </c>
      <c r="AH189" s="26">
        <v>760</v>
      </c>
      <c r="AI189" s="26">
        <v>85</v>
      </c>
      <c r="AJ189" s="26">
        <v>410</v>
      </c>
      <c r="AK189" s="26">
        <v>284</v>
      </c>
      <c r="AL189" s="26">
        <v>2382</v>
      </c>
      <c r="AM189" s="26">
        <v>2241</v>
      </c>
      <c r="AN189" s="26">
        <v>0</v>
      </c>
      <c r="AO189" s="26">
        <v>884</v>
      </c>
      <c r="AP189" s="26">
        <v>1095</v>
      </c>
      <c r="AQ189" s="26">
        <v>1763</v>
      </c>
      <c r="AR189" s="26">
        <v>1087</v>
      </c>
      <c r="AS189" s="26">
        <v>106</v>
      </c>
      <c r="AT189" s="26">
        <v>644</v>
      </c>
      <c r="AU189" s="26">
        <v>459</v>
      </c>
      <c r="AV189" s="26">
        <v>1314</v>
      </c>
      <c r="AW189" s="26">
        <v>3300</v>
      </c>
      <c r="AX189" s="26">
        <v>2183</v>
      </c>
      <c r="AY189" s="26">
        <v>0</v>
      </c>
      <c r="AZ189" s="26">
        <v>1393</v>
      </c>
      <c r="BA189" s="26">
        <v>5920</v>
      </c>
      <c r="BB189" s="26">
        <v>197</v>
      </c>
      <c r="BC189" s="26">
        <v>295</v>
      </c>
      <c r="BD189" s="26">
        <v>50</v>
      </c>
    </row>
    <row r="190" spans="1:56" x14ac:dyDescent="0.25">
      <c r="A190" s="7" t="s">
        <v>20</v>
      </c>
      <c r="B190" s="27">
        <v>1573036</v>
      </c>
      <c r="C190" s="27">
        <v>1296975</v>
      </c>
      <c r="D190" s="27">
        <v>210151</v>
      </c>
      <c r="E190" s="25">
        <v>59283</v>
      </c>
      <c r="F190" s="26">
        <v>575</v>
      </c>
      <c r="G190" s="26">
        <v>1198</v>
      </c>
      <c r="H190" s="26">
        <v>2424</v>
      </c>
      <c r="I190" s="26">
        <v>291</v>
      </c>
      <c r="J190" s="26">
        <v>10280</v>
      </c>
      <c r="K190" s="26">
        <v>1186</v>
      </c>
      <c r="L190" s="26">
        <v>44</v>
      </c>
      <c r="M190" s="26">
        <v>120</v>
      </c>
      <c r="N190" s="26">
        <v>116</v>
      </c>
      <c r="O190" s="26">
        <v>2014</v>
      </c>
      <c r="P190" s="26">
        <v>583</v>
      </c>
      <c r="Q190" s="26">
        <v>206</v>
      </c>
      <c r="R190" s="26" t="s">
        <v>60</v>
      </c>
      <c r="S190" s="26">
        <v>532</v>
      </c>
      <c r="T190" s="26">
        <v>283</v>
      </c>
      <c r="U190" s="26">
        <v>90</v>
      </c>
      <c r="V190" s="26">
        <v>63</v>
      </c>
      <c r="W190" s="26">
        <v>83</v>
      </c>
      <c r="X190" s="26">
        <v>54</v>
      </c>
      <c r="Y190" s="26">
        <v>0</v>
      </c>
      <c r="Z190" s="26">
        <v>107</v>
      </c>
      <c r="AA190" s="26">
        <v>338</v>
      </c>
      <c r="AB190" s="26">
        <v>683</v>
      </c>
      <c r="AC190" s="26">
        <v>637</v>
      </c>
      <c r="AD190" s="26">
        <v>87</v>
      </c>
      <c r="AE190" s="26">
        <v>214</v>
      </c>
      <c r="AF190" s="26">
        <v>3800</v>
      </c>
      <c r="AG190" s="26">
        <v>35</v>
      </c>
      <c r="AH190" s="26">
        <v>2535</v>
      </c>
      <c r="AI190" s="26">
        <v>0</v>
      </c>
      <c r="AJ190" s="26">
        <v>214</v>
      </c>
      <c r="AK190" s="26">
        <v>675</v>
      </c>
      <c r="AL190" s="26">
        <v>938</v>
      </c>
      <c r="AM190" s="26">
        <v>817</v>
      </c>
      <c r="AN190" s="26">
        <v>0</v>
      </c>
      <c r="AO190" s="26">
        <v>1018</v>
      </c>
      <c r="AP190" s="26">
        <v>93</v>
      </c>
      <c r="AQ190" s="26">
        <v>4963</v>
      </c>
      <c r="AR190" s="26">
        <v>169</v>
      </c>
      <c r="AS190" s="26">
        <v>0</v>
      </c>
      <c r="AT190" s="26">
        <v>205</v>
      </c>
      <c r="AU190" s="26">
        <v>118</v>
      </c>
      <c r="AV190" s="26">
        <v>1957</v>
      </c>
      <c r="AW190" s="26">
        <v>1352</v>
      </c>
      <c r="AX190" s="26">
        <v>6617</v>
      </c>
      <c r="AY190" s="26">
        <v>0</v>
      </c>
      <c r="AZ190" s="26">
        <v>269</v>
      </c>
      <c r="BA190" s="26">
        <v>10398</v>
      </c>
      <c r="BB190" s="26">
        <v>0</v>
      </c>
      <c r="BC190" s="26">
        <v>225</v>
      </c>
      <c r="BD190" s="26">
        <v>677</v>
      </c>
    </row>
    <row r="191" spans="1:56" x14ac:dyDescent="0.25">
      <c r="A191" s="7" t="s">
        <v>21</v>
      </c>
      <c r="B191" s="27">
        <v>12725119</v>
      </c>
      <c r="C191" s="27">
        <v>11009321</v>
      </c>
      <c r="D191" s="27">
        <v>1441191</v>
      </c>
      <c r="E191" s="25">
        <v>208755</v>
      </c>
      <c r="F191" s="26">
        <v>883</v>
      </c>
      <c r="G191" s="26">
        <v>2250</v>
      </c>
      <c r="H191" s="26">
        <v>7139</v>
      </c>
      <c r="I191" s="26">
        <v>1587</v>
      </c>
      <c r="J191" s="26">
        <v>14940</v>
      </c>
      <c r="K191" s="26">
        <v>3036</v>
      </c>
      <c r="L191" s="26">
        <v>955</v>
      </c>
      <c r="M191" s="26">
        <v>234</v>
      </c>
      <c r="N191" s="26">
        <v>1066</v>
      </c>
      <c r="O191" s="26">
        <v>12687</v>
      </c>
      <c r="P191" s="26">
        <v>8745</v>
      </c>
      <c r="Q191" s="26">
        <v>869</v>
      </c>
      <c r="R191" s="26">
        <v>1384</v>
      </c>
      <c r="S191" s="26" t="s">
        <v>60</v>
      </c>
      <c r="T191" s="26">
        <v>16907</v>
      </c>
      <c r="U191" s="26">
        <v>8529</v>
      </c>
      <c r="V191" s="26">
        <v>2009</v>
      </c>
      <c r="W191" s="26">
        <v>2923</v>
      </c>
      <c r="X191" s="26">
        <v>1229</v>
      </c>
      <c r="Y191" s="26">
        <v>526</v>
      </c>
      <c r="Z191" s="26">
        <v>1865</v>
      </c>
      <c r="AA191" s="26">
        <v>3296</v>
      </c>
      <c r="AB191" s="26">
        <v>12583</v>
      </c>
      <c r="AC191" s="26">
        <v>6537</v>
      </c>
      <c r="AD191" s="26">
        <v>2744</v>
      </c>
      <c r="AE191" s="26">
        <v>13264</v>
      </c>
      <c r="AF191" s="26">
        <v>228</v>
      </c>
      <c r="AG191" s="26">
        <v>1302</v>
      </c>
      <c r="AH191" s="26">
        <v>1478</v>
      </c>
      <c r="AI191" s="26">
        <v>283</v>
      </c>
      <c r="AJ191" s="26">
        <v>2366</v>
      </c>
      <c r="AK191" s="26">
        <v>1359</v>
      </c>
      <c r="AL191" s="26">
        <v>7561</v>
      </c>
      <c r="AM191" s="26">
        <v>3761</v>
      </c>
      <c r="AN191" s="26">
        <v>196</v>
      </c>
      <c r="AO191" s="26">
        <v>6872</v>
      </c>
      <c r="AP191" s="26">
        <v>1491</v>
      </c>
      <c r="AQ191" s="26">
        <v>954</v>
      </c>
      <c r="AR191" s="26">
        <v>4588</v>
      </c>
      <c r="AS191" s="26">
        <v>462</v>
      </c>
      <c r="AT191" s="26">
        <v>1583</v>
      </c>
      <c r="AU191" s="26">
        <v>394</v>
      </c>
      <c r="AV191" s="26">
        <v>4648</v>
      </c>
      <c r="AW191" s="26">
        <v>16780</v>
      </c>
      <c r="AX191" s="26">
        <v>1154</v>
      </c>
      <c r="AY191" s="26">
        <v>156</v>
      </c>
      <c r="AZ191" s="26">
        <v>4311</v>
      </c>
      <c r="BA191" s="26">
        <v>2704</v>
      </c>
      <c r="BB191" s="26">
        <v>1221</v>
      </c>
      <c r="BC191" s="26">
        <v>14414</v>
      </c>
      <c r="BD191" s="26">
        <v>302</v>
      </c>
    </row>
    <row r="192" spans="1:56" x14ac:dyDescent="0.25">
      <c r="A192" s="7" t="s">
        <v>22</v>
      </c>
      <c r="B192" s="27">
        <v>6457067</v>
      </c>
      <c r="C192" s="27">
        <v>5493090</v>
      </c>
      <c r="D192" s="27">
        <v>805228</v>
      </c>
      <c r="E192" s="25">
        <v>134137</v>
      </c>
      <c r="F192" s="26">
        <v>1625</v>
      </c>
      <c r="G192" s="26">
        <v>479</v>
      </c>
      <c r="H192" s="26">
        <v>2763</v>
      </c>
      <c r="I192" s="26">
        <v>564</v>
      </c>
      <c r="J192" s="26">
        <v>6033</v>
      </c>
      <c r="K192" s="26">
        <v>1225</v>
      </c>
      <c r="L192" s="26">
        <v>823</v>
      </c>
      <c r="M192" s="26">
        <v>639</v>
      </c>
      <c r="N192" s="26">
        <v>1045</v>
      </c>
      <c r="O192" s="26">
        <v>11472</v>
      </c>
      <c r="P192" s="26">
        <v>2258</v>
      </c>
      <c r="Q192" s="26">
        <v>856</v>
      </c>
      <c r="R192" s="26">
        <v>186</v>
      </c>
      <c r="S192" s="26">
        <v>28436</v>
      </c>
      <c r="T192" s="26" t="s">
        <v>60</v>
      </c>
      <c r="U192" s="26">
        <v>1678</v>
      </c>
      <c r="V192" s="26">
        <v>1624</v>
      </c>
      <c r="W192" s="26">
        <v>11177</v>
      </c>
      <c r="X192" s="26">
        <v>736</v>
      </c>
      <c r="Y192" s="26">
        <v>0</v>
      </c>
      <c r="Z192" s="26">
        <v>1050</v>
      </c>
      <c r="AA192" s="26">
        <v>837</v>
      </c>
      <c r="AB192" s="26">
        <v>11017</v>
      </c>
      <c r="AC192" s="26">
        <v>1543</v>
      </c>
      <c r="AD192" s="26">
        <v>1948</v>
      </c>
      <c r="AE192" s="26">
        <v>4526</v>
      </c>
      <c r="AF192" s="26">
        <v>134</v>
      </c>
      <c r="AG192" s="26">
        <v>591</v>
      </c>
      <c r="AH192" s="26">
        <v>1011</v>
      </c>
      <c r="AI192" s="26">
        <v>0</v>
      </c>
      <c r="AJ192" s="26">
        <v>1537</v>
      </c>
      <c r="AK192" s="26">
        <v>219</v>
      </c>
      <c r="AL192" s="26">
        <v>2316</v>
      </c>
      <c r="AM192" s="26">
        <v>2665</v>
      </c>
      <c r="AN192" s="26">
        <v>113</v>
      </c>
      <c r="AO192" s="26">
        <v>11235</v>
      </c>
      <c r="AP192" s="26">
        <v>1198</v>
      </c>
      <c r="AQ192" s="26">
        <v>387</v>
      </c>
      <c r="AR192" s="26">
        <v>2419</v>
      </c>
      <c r="AS192" s="26">
        <v>0</v>
      </c>
      <c r="AT192" s="26">
        <v>1414</v>
      </c>
      <c r="AU192" s="26">
        <v>111</v>
      </c>
      <c r="AV192" s="26">
        <v>3547</v>
      </c>
      <c r="AW192" s="26">
        <v>4490</v>
      </c>
      <c r="AX192" s="26">
        <v>105</v>
      </c>
      <c r="AY192" s="26">
        <v>0</v>
      </c>
      <c r="AZ192" s="26">
        <v>1932</v>
      </c>
      <c r="BA192" s="26">
        <v>258</v>
      </c>
      <c r="BB192" s="26">
        <v>507</v>
      </c>
      <c r="BC192" s="26">
        <v>1727</v>
      </c>
      <c r="BD192" s="26">
        <v>1681</v>
      </c>
    </row>
    <row r="193" spans="1:56" x14ac:dyDescent="0.25">
      <c r="A193" s="7" t="s">
        <v>23</v>
      </c>
      <c r="B193" s="27">
        <v>3035469</v>
      </c>
      <c r="C193" s="27">
        <v>2585979</v>
      </c>
      <c r="D193" s="27">
        <v>362938</v>
      </c>
      <c r="E193" s="25">
        <v>75760</v>
      </c>
      <c r="F193" s="26">
        <v>503</v>
      </c>
      <c r="G193" s="26">
        <v>951</v>
      </c>
      <c r="H193" s="26">
        <v>1590</v>
      </c>
      <c r="I193" s="26">
        <v>451</v>
      </c>
      <c r="J193" s="26">
        <v>3268</v>
      </c>
      <c r="K193" s="26">
        <v>3252</v>
      </c>
      <c r="L193" s="26">
        <v>112</v>
      </c>
      <c r="M193" s="26">
        <v>0</v>
      </c>
      <c r="N193" s="26">
        <v>151</v>
      </c>
      <c r="O193" s="26">
        <v>4335</v>
      </c>
      <c r="P193" s="26">
        <v>596</v>
      </c>
      <c r="Q193" s="26">
        <v>521</v>
      </c>
      <c r="R193" s="26">
        <v>290</v>
      </c>
      <c r="S193" s="26">
        <v>11969</v>
      </c>
      <c r="T193" s="26">
        <v>1716</v>
      </c>
      <c r="U193" s="26" t="s">
        <v>60</v>
      </c>
      <c r="V193" s="26">
        <v>918</v>
      </c>
      <c r="W193" s="26">
        <v>819</v>
      </c>
      <c r="X193" s="26">
        <v>763</v>
      </c>
      <c r="Y193" s="26">
        <v>78</v>
      </c>
      <c r="Z193" s="26">
        <v>419</v>
      </c>
      <c r="AA193" s="26">
        <v>585</v>
      </c>
      <c r="AB193" s="26">
        <v>946</v>
      </c>
      <c r="AC193" s="26">
        <v>7505</v>
      </c>
      <c r="AD193" s="26">
        <v>751</v>
      </c>
      <c r="AE193" s="26">
        <v>4168</v>
      </c>
      <c r="AF193" s="26">
        <v>452</v>
      </c>
      <c r="AG193" s="26">
        <v>7698</v>
      </c>
      <c r="AH193" s="26">
        <v>681</v>
      </c>
      <c r="AI193" s="26">
        <v>56</v>
      </c>
      <c r="AJ193" s="26">
        <v>1018</v>
      </c>
      <c r="AK193" s="26">
        <v>114</v>
      </c>
      <c r="AL193" s="26">
        <v>1230</v>
      </c>
      <c r="AM193" s="26">
        <v>734</v>
      </c>
      <c r="AN193" s="26">
        <v>833</v>
      </c>
      <c r="AO193" s="26">
        <v>1127</v>
      </c>
      <c r="AP193" s="26">
        <v>1465</v>
      </c>
      <c r="AQ193" s="26">
        <v>348</v>
      </c>
      <c r="AR193" s="26">
        <v>451</v>
      </c>
      <c r="AS193" s="26">
        <v>0</v>
      </c>
      <c r="AT193" s="26">
        <v>943</v>
      </c>
      <c r="AU193" s="26">
        <v>1158</v>
      </c>
      <c r="AV193" s="26">
        <v>1148</v>
      </c>
      <c r="AW193" s="26">
        <v>3553</v>
      </c>
      <c r="AX193" s="26">
        <v>886</v>
      </c>
      <c r="AY193" s="26">
        <v>0</v>
      </c>
      <c r="AZ193" s="26">
        <v>268</v>
      </c>
      <c r="BA193" s="26">
        <v>919</v>
      </c>
      <c r="BB193" s="26">
        <v>22</v>
      </c>
      <c r="BC193" s="26">
        <v>3607</v>
      </c>
      <c r="BD193" s="26">
        <v>392</v>
      </c>
    </row>
    <row r="194" spans="1:56" x14ac:dyDescent="0.25">
      <c r="A194" s="7" t="s">
        <v>24</v>
      </c>
      <c r="B194" s="27">
        <v>2848708</v>
      </c>
      <c r="C194" s="27">
        <v>2361899</v>
      </c>
      <c r="D194" s="27">
        <v>381695</v>
      </c>
      <c r="E194" s="25">
        <v>88284</v>
      </c>
      <c r="F194" s="26">
        <v>853</v>
      </c>
      <c r="G194" s="26">
        <v>333</v>
      </c>
      <c r="H194" s="26">
        <v>3094</v>
      </c>
      <c r="I194" s="26">
        <v>2158</v>
      </c>
      <c r="J194" s="26">
        <v>5411</v>
      </c>
      <c r="K194" s="26">
        <v>3746</v>
      </c>
      <c r="L194" s="26">
        <v>210</v>
      </c>
      <c r="M194" s="26">
        <v>0</v>
      </c>
      <c r="N194" s="26">
        <v>456</v>
      </c>
      <c r="O194" s="26">
        <v>3118</v>
      </c>
      <c r="P194" s="26">
        <v>1896</v>
      </c>
      <c r="Q194" s="26">
        <v>149</v>
      </c>
      <c r="R194" s="26">
        <v>456</v>
      </c>
      <c r="S194" s="26">
        <v>1702</v>
      </c>
      <c r="T194" s="26">
        <v>1679</v>
      </c>
      <c r="U194" s="26">
        <v>1527</v>
      </c>
      <c r="V194" s="26" t="s">
        <v>60</v>
      </c>
      <c r="W194" s="26">
        <v>617</v>
      </c>
      <c r="X194" s="26">
        <v>438</v>
      </c>
      <c r="Y194" s="26">
        <v>211</v>
      </c>
      <c r="Z194" s="26">
        <v>282</v>
      </c>
      <c r="AA194" s="26">
        <v>187</v>
      </c>
      <c r="AB194" s="26">
        <v>1125</v>
      </c>
      <c r="AC194" s="26">
        <v>682</v>
      </c>
      <c r="AD194" s="26">
        <v>452</v>
      </c>
      <c r="AE194" s="26">
        <v>21022</v>
      </c>
      <c r="AF194" s="26">
        <v>300</v>
      </c>
      <c r="AG194" s="26">
        <v>4126</v>
      </c>
      <c r="AH194" s="26">
        <v>851</v>
      </c>
      <c r="AI194" s="26">
        <v>0</v>
      </c>
      <c r="AJ194" s="26">
        <v>267</v>
      </c>
      <c r="AK194" s="26">
        <v>1029</v>
      </c>
      <c r="AL194" s="26">
        <v>571</v>
      </c>
      <c r="AM194" s="26">
        <v>813</v>
      </c>
      <c r="AN194" s="26">
        <v>261</v>
      </c>
      <c r="AO194" s="26">
        <v>1310</v>
      </c>
      <c r="AP194" s="26">
        <v>8408</v>
      </c>
      <c r="AQ194" s="26">
        <v>848</v>
      </c>
      <c r="AR194" s="26">
        <v>918</v>
      </c>
      <c r="AS194" s="26">
        <v>18</v>
      </c>
      <c r="AT194" s="26">
        <v>556</v>
      </c>
      <c r="AU194" s="26">
        <v>154</v>
      </c>
      <c r="AV194" s="26">
        <v>1542</v>
      </c>
      <c r="AW194" s="26">
        <v>8468</v>
      </c>
      <c r="AX194" s="26">
        <v>97</v>
      </c>
      <c r="AY194" s="26">
        <v>70</v>
      </c>
      <c r="AZ194" s="26">
        <v>1705</v>
      </c>
      <c r="BA194" s="26">
        <v>3265</v>
      </c>
      <c r="BB194" s="26">
        <v>139</v>
      </c>
      <c r="BC194" s="26">
        <v>486</v>
      </c>
      <c r="BD194" s="26">
        <v>278</v>
      </c>
    </row>
    <row r="195" spans="1:56" x14ac:dyDescent="0.25">
      <c r="A195" s="7" t="s">
        <v>25</v>
      </c>
      <c r="B195" s="27">
        <v>4328626</v>
      </c>
      <c r="C195" s="27">
        <v>3676472</v>
      </c>
      <c r="D195" s="27">
        <v>521511</v>
      </c>
      <c r="E195" s="25">
        <v>112787</v>
      </c>
      <c r="F195" s="26">
        <v>4137</v>
      </c>
      <c r="G195" s="26">
        <v>304</v>
      </c>
      <c r="H195" s="26">
        <v>1103</v>
      </c>
      <c r="I195" s="26">
        <v>518</v>
      </c>
      <c r="J195" s="26">
        <v>3415</v>
      </c>
      <c r="K195" s="26">
        <v>712</v>
      </c>
      <c r="L195" s="26">
        <v>246</v>
      </c>
      <c r="M195" s="26">
        <v>706</v>
      </c>
      <c r="N195" s="26">
        <v>254</v>
      </c>
      <c r="O195" s="26">
        <v>9232</v>
      </c>
      <c r="P195" s="26">
        <v>4173</v>
      </c>
      <c r="Q195" s="26">
        <v>647</v>
      </c>
      <c r="R195" s="26">
        <v>50</v>
      </c>
      <c r="S195" s="26">
        <v>4445</v>
      </c>
      <c r="T195" s="26">
        <v>12203</v>
      </c>
      <c r="U195" s="26">
        <v>238</v>
      </c>
      <c r="V195" s="26">
        <v>602</v>
      </c>
      <c r="W195" s="26" t="s">
        <v>60</v>
      </c>
      <c r="X195" s="26">
        <v>666</v>
      </c>
      <c r="Y195" s="26">
        <v>46</v>
      </c>
      <c r="Z195" s="26">
        <v>1120</v>
      </c>
      <c r="AA195" s="26">
        <v>419</v>
      </c>
      <c r="AB195" s="26">
        <v>7302</v>
      </c>
      <c r="AC195" s="26">
        <v>605</v>
      </c>
      <c r="AD195" s="26">
        <v>646</v>
      </c>
      <c r="AE195" s="26">
        <v>2381</v>
      </c>
      <c r="AF195" s="26">
        <v>0</v>
      </c>
      <c r="AG195" s="26">
        <v>723</v>
      </c>
      <c r="AH195" s="26">
        <v>301</v>
      </c>
      <c r="AI195" s="26">
        <v>84</v>
      </c>
      <c r="AJ195" s="26">
        <v>496</v>
      </c>
      <c r="AK195" s="26">
        <v>554</v>
      </c>
      <c r="AL195" s="26">
        <v>5239</v>
      </c>
      <c r="AM195" s="26">
        <v>3643</v>
      </c>
      <c r="AN195" s="26">
        <v>122</v>
      </c>
      <c r="AO195" s="26">
        <v>17041</v>
      </c>
      <c r="AP195" s="26">
        <v>577</v>
      </c>
      <c r="AQ195" s="26">
        <v>298</v>
      </c>
      <c r="AR195" s="26">
        <v>2226</v>
      </c>
      <c r="AS195" s="26">
        <v>0</v>
      </c>
      <c r="AT195" s="26">
        <v>1347</v>
      </c>
      <c r="AU195" s="26">
        <v>0</v>
      </c>
      <c r="AV195" s="26">
        <v>10064</v>
      </c>
      <c r="AW195" s="26">
        <v>3345</v>
      </c>
      <c r="AX195" s="26">
        <v>464</v>
      </c>
      <c r="AY195" s="26">
        <v>45</v>
      </c>
      <c r="AZ195" s="26">
        <v>3319</v>
      </c>
      <c r="BA195" s="26">
        <v>1988</v>
      </c>
      <c r="BB195" s="26">
        <v>3346</v>
      </c>
      <c r="BC195" s="26">
        <v>1395</v>
      </c>
      <c r="BD195" s="26">
        <v>0</v>
      </c>
    </row>
    <row r="196" spans="1:56" x14ac:dyDescent="0.25">
      <c r="A196" s="7" t="s">
        <v>26</v>
      </c>
      <c r="B196" s="27">
        <v>4545914</v>
      </c>
      <c r="C196" s="27">
        <v>3912023</v>
      </c>
      <c r="D196" s="27">
        <v>528406</v>
      </c>
      <c r="E196" s="25">
        <v>91215</v>
      </c>
      <c r="F196" s="26">
        <v>2329</v>
      </c>
      <c r="G196" s="26">
        <v>403</v>
      </c>
      <c r="H196" s="26">
        <v>2021</v>
      </c>
      <c r="I196" s="26">
        <v>3645</v>
      </c>
      <c r="J196" s="26">
        <v>5139</v>
      </c>
      <c r="K196" s="26">
        <v>1433</v>
      </c>
      <c r="L196" s="26">
        <v>164</v>
      </c>
      <c r="M196" s="26">
        <v>0</v>
      </c>
      <c r="N196" s="26">
        <v>596</v>
      </c>
      <c r="O196" s="26">
        <v>6534</v>
      </c>
      <c r="P196" s="26">
        <v>4478</v>
      </c>
      <c r="Q196" s="26">
        <v>378</v>
      </c>
      <c r="R196" s="26">
        <v>265</v>
      </c>
      <c r="S196" s="26">
        <v>1229</v>
      </c>
      <c r="T196" s="26">
        <v>1359</v>
      </c>
      <c r="U196" s="26">
        <v>544</v>
      </c>
      <c r="V196" s="26">
        <v>420</v>
      </c>
      <c r="W196" s="26">
        <v>1649</v>
      </c>
      <c r="X196" s="26" t="s">
        <v>60</v>
      </c>
      <c r="Y196" s="26">
        <v>251</v>
      </c>
      <c r="Z196" s="26">
        <v>642</v>
      </c>
      <c r="AA196" s="26">
        <v>549</v>
      </c>
      <c r="AB196" s="26">
        <v>1080</v>
      </c>
      <c r="AC196" s="26">
        <v>330</v>
      </c>
      <c r="AD196" s="26">
        <v>6791</v>
      </c>
      <c r="AE196" s="26">
        <v>1591</v>
      </c>
      <c r="AF196" s="26">
        <v>428</v>
      </c>
      <c r="AG196" s="26">
        <v>745</v>
      </c>
      <c r="AH196" s="26">
        <v>931</v>
      </c>
      <c r="AI196" s="26">
        <v>11</v>
      </c>
      <c r="AJ196" s="26">
        <v>975</v>
      </c>
      <c r="AK196" s="26">
        <v>150</v>
      </c>
      <c r="AL196" s="26">
        <v>2786</v>
      </c>
      <c r="AM196" s="26">
        <v>2284</v>
      </c>
      <c r="AN196" s="26">
        <v>64</v>
      </c>
      <c r="AO196" s="26">
        <v>1115</v>
      </c>
      <c r="AP196" s="26">
        <v>2159</v>
      </c>
      <c r="AQ196" s="26">
        <v>195</v>
      </c>
      <c r="AR196" s="26">
        <v>1239</v>
      </c>
      <c r="AS196" s="26">
        <v>737</v>
      </c>
      <c r="AT196" s="26">
        <v>1914</v>
      </c>
      <c r="AU196" s="26">
        <v>0</v>
      </c>
      <c r="AV196" s="26">
        <v>2348</v>
      </c>
      <c r="AW196" s="26">
        <v>24488</v>
      </c>
      <c r="AX196" s="26">
        <v>277</v>
      </c>
      <c r="AY196" s="26">
        <v>45</v>
      </c>
      <c r="AZ196" s="26">
        <v>1857</v>
      </c>
      <c r="BA196" s="26">
        <v>1581</v>
      </c>
      <c r="BB196" s="26">
        <v>238</v>
      </c>
      <c r="BC196" s="26">
        <v>682</v>
      </c>
      <c r="BD196" s="26">
        <v>146</v>
      </c>
    </row>
    <row r="197" spans="1:56" x14ac:dyDescent="0.25">
      <c r="A197" s="7" t="s">
        <v>27</v>
      </c>
      <c r="B197" s="27">
        <v>1315586</v>
      </c>
      <c r="C197" s="27">
        <v>1132344</v>
      </c>
      <c r="D197" s="27">
        <v>151438</v>
      </c>
      <c r="E197" s="25">
        <v>27523</v>
      </c>
      <c r="F197" s="26">
        <v>129</v>
      </c>
      <c r="G197" s="26">
        <v>38</v>
      </c>
      <c r="H197" s="26">
        <v>230</v>
      </c>
      <c r="I197" s="26">
        <v>0</v>
      </c>
      <c r="J197" s="26">
        <v>1610</v>
      </c>
      <c r="K197" s="26">
        <v>314</v>
      </c>
      <c r="L197" s="26">
        <v>1468</v>
      </c>
      <c r="M197" s="26">
        <v>234</v>
      </c>
      <c r="N197" s="26">
        <v>32</v>
      </c>
      <c r="O197" s="26">
        <v>2926</v>
      </c>
      <c r="P197" s="26">
        <v>511</v>
      </c>
      <c r="Q197" s="26">
        <v>0</v>
      </c>
      <c r="R197" s="26">
        <v>143</v>
      </c>
      <c r="S197" s="26">
        <v>195</v>
      </c>
      <c r="T197" s="26">
        <v>0</v>
      </c>
      <c r="U197" s="26">
        <v>7</v>
      </c>
      <c r="V197" s="26">
        <v>277</v>
      </c>
      <c r="W197" s="26">
        <v>482</v>
      </c>
      <c r="X197" s="26">
        <v>15</v>
      </c>
      <c r="Y197" s="26" t="s">
        <v>60</v>
      </c>
      <c r="Z197" s="26">
        <v>325</v>
      </c>
      <c r="AA197" s="26">
        <v>3887</v>
      </c>
      <c r="AB197" s="26">
        <v>116</v>
      </c>
      <c r="AC197" s="26">
        <v>430</v>
      </c>
      <c r="AD197" s="26">
        <v>79</v>
      </c>
      <c r="AE197" s="26">
        <v>69</v>
      </c>
      <c r="AF197" s="26">
        <v>0</v>
      </c>
      <c r="AG197" s="26">
        <v>82</v>
      </c>
      <c r="AH197" s="26">
        <v>35</v>
      </c>
      <c r="AI197" s="26">
        <v>3655</v>
      </c>
      <c r="AJ197" s="26">
        <v>405</v>
      </c>
      <c r="AK197" s="26">
        <v>272</v>
      </c>
      <c r="AL197" s="26">
        <v>2519</v>
      </c>
      <c r="AM197" s="26">
        <v>1112</v>
      </c>
      <c r="AN197" s="26">
        <v>0</v>
      </c>
      <c r="AO197" s="26">
        <v>628</v>
      </c>
      <c r="AP197" s="26">
        <v>79</v>
      </c>
      <c r="AQ197" s="26">
        <v>215</v>
      </c>
      <c r="AR197" s="26">
        <v>976</v>
      </c>
      <c r="AS197" s="26">
        <v>1024</v>
      </c>
      <c r="AT197" s="26">
        <v>173</v>
      </c>
      <c r="AU197" s="26">
        <v>0</v>
      </c>
      <c r="AV197" s="26">
        <v>985</v>
      </c>
      <c r="AW197" s="26">
        <v>496</v>
      </c>
      <c r="AX197" s="26">
        <v>200</v>
      </c>
      <c r="AY197" s="26">
        <v>349</v>
      </c>
      <c r="AZ197" s="26">
        <v>573</v>
      </c>
      <c r="BA197" s="26">
        <v>118</v>
      </c>
      <c r="BB197" s="26">
        <v>51</v>
      </c>
      <c r="BC197" s="26">
        <v>0</v>
      </c>
      <c r="BD197" s="26">
        <v>59</v>
      </c>
    </row>
    <row r="198" spans="1:56" x14ac:dyDescent="0.25">
      <c r="A198" s="7" t="s">
        <v>28</v>
      </c>
      <c r="B198" s="27">
        <v>5816472</v>
      </c>
      <c r="C198" s="27">
        <v>5068457</v>
      </c>
      <c r="D198" s="27">
        <v>549973</v>
      </c>
      <c r="E198" s="25">
        <v>154983</v>
      </c>
      <c r="F198" s="26">
        <v>1261</v>
      </c>
      <c r="G198" s="26">
        <v>1947</v>
      </c>
      <c r="H198" s="26">
        <v>760</v>
      </c>
      <c r="I198" s="26">
        <v>136</v>
      </c>
      <c r="J198" s="26">
        <v>8614</v>
      </c>
      <c r="K198" s="26">
        <v>1071</v>
      </c>
      <c r="L198" s="26">
        <v>881</v>
      </c>
      <c r="M198" s="26">
        <v>4100</v>
      </c>
      <c r="N198" s="26">
        <v>21213</v>
      </c>
      <c r="O198" s="26">
        <v>9610</v>
      </c>
      <c r="P198" s="26">
        <v>4610</v>
      </c>
      <c r="Q198" s="26">
        <v>610</v>
      </c>
      <c r="R198" s="26">
        <v>429</v>
      </c>
      <c r="S198" s="26">
        <v>3621</v>
      </c>
      <c r="T198" s="26">
        <v>1210</v>
      </c>
      <c r="U198" s="26">
        <v>569</v>
      </c>
      <c r="V198" s="26">
        <v>1726</v>
      </c>
      <c r="W198" s="26">
        <v>715</v>
      </c>
      <c r="X198" s="26">
        <v>606</v>
      </c>
      <c r="Y198" s="26">
        <v>332</v>
      </c>
      <c r="Z198" s="26" t="s">
        <v>60</v>
      </c>
      <c r="AA198" s="26">
        <v>3977</v>
      </c>
      <c r="AB198" s="26">
        <v>2167</v>
      </c>
      <c r="AC198" s="26">
        <v>1422</v>
      </c>
      <c r="AD198" s="26">
        <v>581</v>
      </c>
      <c r="AE198" s="26">
        <v>256</v>
      </c>
      <c r="AF198" s="26">
        <v>0</v>
      </c>
      <c r="AG198" s="26">
        <v>132</v>
      </c>
      <c r="AH198" s="26">
        <v>330</v>
      </c>
      <c r="AI198" s="26">
        <v>1124</v>
      </c>
      <c r="AJ198" s="26">
        <v>6260</v>
      </c>
      <c r="AK198" s="26">
        <v>638</v>
      </c>
      <c r="AL198" s="26">
        <v>11736</v>
      </c>
      <c r="AM198" s="26">
        <v>7507</v>
      </c>
      <c r="AN198" s="26">
        <v>116</v>
      </c>
      <c r="AO198" s="26">
        <v>2522</v>
      </c>
      <c r="AP198" s="26">
        <v>463</v>
      </c>
      <c r="AQ198" s="26">
        <v>378</v>
      </c>
      <c r="AR198" s="26">
        <v>15485</v>
      </c>
      <c r="AS198" s="26">
        <v>82</v>
      </c>
      <c r="AT198" s="26">
        <v>2297</v>
      </c>
      <c r="AU198" s="26">
        <v>0</v>
      </c>
      <c r="AV198" s="26">
        <v>1800</v>
      </c>
      <c r="AW198" s="26">
        <v>5612</v>
      </c>
      <c r="AX198" s="26">
        <v>1061</v>
      </c>
      <c r="AY198" s="26">
        <v>589</v>
      </c>
      <c r="AZ198" s="26">
        <v>20579</v>
      </c>
      <c r="BA198" s="26">
        <v>1431</v>
      </c>
      <c r="BB198" s="26">
        <v>1957</v>
      </c>
      <c r="BC198" s="26">
        <v>460</v>
      </c>
      <c r="BD198" s="26">
        <v>0</v>
      </c>
    </row>
    <row r="199" spans="1:56" x14ac:dyDescent="0.25">
      <c r="A199" s="7" t="s">
        <v>29</v>
      </c>
      <c r="B199" s="27">
        <v>6580641</v>
      </c>
      <c r="C199" s="27">
        <v>5752166</v>
      </c>
      <c r="D199" s="27">
        <v>626380</v>
      </c>
      <c r="E199" s="25">
        <v>142577</v>
      </c>
      <c r="F199" s="26">
        <v>636</v>
      </c>
      <c r="G199" s="26">
        <v>890</v>
      </c>
      <c r="H199" s="26">
        <v>1972</v>
      </c>
      <c r="I199" s="26">
        <v>394</v>
      </c>
      <c r="J199" s="26">
        <v>12770</v>
      </c>
      <c r="K199" s="26">
        <v>980</v>
      </c>
      <c r="L199" s="26">
        <v>10525</v>
      </c>
      <c r="M199" s="26">
        <v>506</v>
      </c>
      <c r="N199" s="26">
        <v>379</v>
      </c>
      <c r="O199" s="26">
        <v>12890</v>
      </c>
      <c r="P199" s="26">
        <v>2789</v>
      </c>
      <c r="Q199" s="26">
        <v>1108</v>
      </c>
      <c r="R199" s="26">
        <v>188</v>
      </c>
      <c r="S199" s="26">
        <v>2886</v>
      </c>
      <c r="T199" s="26">
        <v>677</v>
      </c>
      <c r="U199" s="26">
        <v>151</v>
      </c>
      <c r="V199" s="26">
        <v>565</v>
      </c>
      <c r="W199" s="26">
        <v>52</v>
      </c>
      <c r="X199" s="26">
        <v>1556</v>
      </c>
      <c r="Y199" s="26">
        <v>3907</v>
      </c>
      <c r="Z199" s="26">
        <v>2381</v>
      </c>
      <c r="AA199" s="26" t="s">
        <v>60</v>
      </c>
      <c r="AB199" s="26">
        <v>1337</v>
      </c>
      <c r="AC199" s="26">
        <v>966</v>
      </c>
      <c r="AD199" s="26">
        <v>155</v>
      </c>
      <c r="AE199" s="26">
        <v>453</v>
      </c>
      <c r="AF199" s="26">
        <v>49</v>
      </c>
      <c r="AG199" s="26">
        <v>182</v>
      </c>
      <c r="AH199" s="26">
        <v>787</v>
      </c>
      <c r="AI199" s="26">
        <v>13331</v>
      </c>
      <c r="AJ199" s="26">
        <v>8046</v>
      </c>
      <c r="AK199" s="26">
        <v>521</v>
      </c>
      <c r="AL199" s="26">
        <v>19467</v>
      </c>
      <c r="AM199" s="26">
        <v>2514</v>
      </c>
      <c r="AN199" s="26">
        <v>81</v>
      </c>
      <c r="AO199" s="26">
        <v>1829</v>
      </c>
      <c r="AP199" s="26">
        <v>297</v>
      </c>
      <c r="AQ199" s="26">
        <v>1528</v>
      </c>
      <c r="AR199" s="26">
        <v>8236</v>
      </c>
      <c r="AS199" s="26">
        <v>6863</v>
      </c>
      <c r="AT199" s="26">
        <v>2477</v>
      </c>
      <c r="AU199" s="26">
        <v>194</v>
      </c>
      <c r="AV199" s="26">
        <v>823</v>
      </c>
      <c r="AW199" s="26">
        <v>3694</v>
      </c>
      <c r="AX199" s="26">
        <v>1027</v>
      </c>
      <c r="AY199" s="26">
        <v>2534</v>
      </c>
      <c r="AZ199" s="26">
        <v>4098</v>
      </c>
      <c r="BA199" s="26">
        <v>1653</v>
      </c>
      <c r="BB199" s="26">
        <v>385</v>
      </c>
      <c r="BC199" s="26">
        <v>584</v>
      </c>
      <c r="BD199" s="26">
        <v>264</v>
      </c>
    </row>
    <row r="200" spans="1:56" x14ac:dyDescent="0.25">
      <c r="A200" s="7" t="s">
        <v>30</v>
      </c>
      <c r="B200" s="27">
        <v>9778980</v>
      </c>
      <c r="C200" s="27">
        <v>8330990</v>
      </c>
      <c r="D200" s="27">
        <v>1268105</v>
      </c>
      <c r="E200" s="25">
        <v>133981</v>
      </c>
      <c r="F200" s="26">
        <v>2341</v>
      </c>
      <c r="G200" s="26">
        <v>1152</v>
      </c>
      <c r="H200" s="26">
        <v>7168</v>
      </c>
      <c r="I200" s="26">
        <v>906</v>
      </c>
      <c r="J200" s="26">
        <v>8085</v>
      </c>
      <c r="K200" s="26">
        <v>2363</v>
      </c>
      <c r="L200" s="26">
        <v>798</v>
      </c>
      <c r="M200" s="26">
        <v>114</v>
      </c>
      <c r="N200" s="26">
        <v>274</v>
      </c>
      <c r="O200" s="26">
        <v>13146</v>
      </c>
      <c r="P200" s="26">
        <v>4270</v>
      </c>
      <c r="Q200" s="26">
        <v>291</v>
      </c>
      <c r="R200" s="26">
        <v>242</v>
      </c>
      <c r="S200" s="26">
        <v>10047</v>
      </c>
      <c r="T200" s="26">
        <v>10976</v>
      </c>
      <c r="U200" s="26">
        <v>993</v>
      </c>
      <c r="V200" s="26">
        <v>805</v>
      </c>
      <c r="W200" s="26">
        <v>3409</v>
      </c>
      <c r="X200" s="26">
        <v>1284</v>
      </c>
      <c r="Y200" s="26">
        <v>261</v>
      </c>
      <c r="Z200" s="26">
        <v>2201</v>
      </c>
      <c r="AA200" s="26">
        <v>1720</v>
      </c>
      <c r="AB200" s="26" t="s">
        <v>60</v>
      </c>
      <c r="AC200" s="26">
        <v>1127</v>
      </c>
      <c r="AD200" s="26">
        <v>922</v>
      </c>
      <c r="AE200" s="26">
        <v>2206</v>
      </c>
      <c r="AF200" s="26">
        <v>218</v>
      </c>
      <c r="AG200" s="26">
        <v>113</v>
      </c>
      <c r="AH200" s="26">
        <v>1354</v>
      </c>
      <c r="AI200" s="26">
        <v>446</v>
      </c>
      <c r="AJ200" s="26">
        <v>1617</v>
      </c>
      <c r="AK200" s="26">
        <v>1318</v>
      </c>
      <c r="AL200" s="26">
        <v>5731</v>
      </c>
      <c r="AM200" s="26">
        <v>3912</v>
      </c>
      <c r="AN200" s="26">
        <v>265</v>
      </c>
      <c r="AO200" s="26">
        <v>11318</v>
      </c>
      <c r="AP200" s="26">
        <v>705</v>
      </c>
      <c r="AQ200" s="26">
        <v>811</v>
      </c>
      <c r="AR200" s="26">
        <v>2739</v>
      </c>
      <c r="AS200" s="26">
        <v>68</v>
      </c>
      <c r="AT200" s="26">
        <v>1822</v>
      </c>
      <c r="AU200" s="26">
        <v>66</v>
      </c>
      <c r="AV200" s="26">
        <v>3259</v>
      </c>
      <c r="AW200" s="26">
        <v>8638</v>
      </c>
      <c r="AX200" s="26">
        <v>819</v>
      </c>
      <c r="AY200" s="26">
        <v>60</v>
      </c>
      <c r="AZ200" s="26">
        <v>3057</v>
      </c>
      <c r="BA200" s="26">
        <v>2146</v>
      </c>
      <c r="BB200" s="26">
        <v>353</v>
      </c>
      <c r="BC200" s="26">
        <v>4768</v>
      </c>
      <c r="BD200" s="26">
        <v>1277</v>
      </c>
    </row>
    <row r="201" spans="1:56" x14ac:dyDescent="0.25">
      <c r="A201" s="7" t="s">
        <v>31</v>
      </c>
      <c r="B201" s="27">
        <v>5315228</v>
      </c>
      <c r="C201" s="27">
        <v>4536303</v>
      </c>
      <c r="D201" s="27">
        <v>653012</v>
      </c>
      <c r="E201" s="25">
        <v>101042</v>
      </c>
      <c r="F201" s="26">
        <v>1299</v>
      </c>
      <c r="G201" s="26">
        <v>523</v>
      </c>
      <c r="H201" s="26">
        <v>3065</v>
      </c>
      <c r="I201" s="26">
        <v>375</v>
      </c>
      <c r="J201" s="26">
        <v>8086</v>
      </c>
      <c r="K201" s="26">
        <v>3565</v>
      </c>
      <c r="L201" s="26">
        <v>696</v>
      </c>
      <c r="M201" s="26">
        <v>0</v>
      </c>
      <c r="N201" s="26">
        <v>310</v>
      </c>
      <c r="O201" s="26">
        <v>2372</v>
      </c>
      <c r="P201" s="26">
        <v>2235</v>
      </c>
      <c r="Q201" s="26">
        <v>1277</v>
      </c>
      <c r="R201" s="26">
        <v>575</v>
      </c>
      <c r="S201" s="26">
        <v>5896</v>
      </c>
      <c r="T201" s="26">
        <v>2026</v>
      </c>
      <c r="U201" s="26">
        <v>7220</v>
      </c>
      <c r="V201" s="26">
        <v>924</v>
      </c>
      <c r="W201" s="26">
        <v>57</v>
      </c>
      <c r="X201" s="26">
        <v>791</v>
      </c>
      <c r="Y201" s="26">
        <v>187</v>
      </c>
      <c r="Z201" s="26">
        <v>1841</v>
      </c>
      <c r="AA201" s="26">
        <v>814</v>
      </c>
      <c r="AB201" s="26">
        <v>2212</v>
      </c>
      <c r="AC201" s="26" t="s">
        <v>60</v>
      </c>
      <c r="AD201" s="26">
        <v>202</v>
      </c>
      <c r="AE201" s="26">
        <v>1709</v>
      </c>
      <c r="AF201" s="26">
        <v>1257</v>
      </c>
      <c r="AG201" s="26">
        <v>992</v>
      </c>
      <c r="AH201" s="26">
        <v>932</v>
      </c>
      <c r="AI201" s="26">
        <v>0</v>
      </c>
      <c r="AJ201" s="26">
        <v>1038</v>
      </c>
      <c r="AK201" s="26">
        <v>322</v>
      </c>
      <c r="AL201" s="26">
        <v>1849</v>
      </c>
      <c r="AM201" s="26">
        <v>1745</v>
      </c>
      <c r="AN201" s="26">
        <v>6672</v>
      </c>
      <c r="AO201" s="26">
        <v>2635</v>
      </c>
      <c r="AP201" s="26">
        <v>1212</v>
      </c>
      <c r="AQ201" s="26">
        <v>781</v>
      </c>
      <c r="AR201" s="26">
        <v>1106</v>
      </c>
      <c r="AS201" s="26">
        <v>299</v>
      </c>
      <c r="AT201" s="26">
        <v>1705</v>
      </c>
      <c r="AU201" s="26">
        <v>3442</v>
      </c>
      <c r="AV201" s="26">
        <v>1738</v>
      </c>
      <c r="AW201" s="26">
        <v>4001</v>
      </c>
      <c r="AX201" s="26">
        <v>429</v>
      </c>
      <c r="AY201" s="26">
        <v>77</v>
      </c>
      <c r="AZ201" s="26">
        <v>1037</v>
      </c>
      <c r="BA201" s="26">
        <v>1685</v>
      </c>
      <c r="BB201" s="26">
        <v>0</v>
      </c>
      <c r="BC201" s="26">
        <v>17618</v>
      </c>
      <c r="BD201" s="26">
        <v>213</v>
      </c>
    </row>
    <row r="202" spans="1:56" x14ac:dyDescent="0.25">
      <c r="A202" s="7" t="s">
        <v>32</v>
      </c>
      <c r="B202" s="27">
        <v>2947696</v>
      </c>
      <c r="C202" s="27">
        <v>2529377</v>
      </c>
      <c r="D202" s="27">
        <v>339807</v>
      </c>
      <c r="E202" s="25">
        <v>73500</v>
      </c>
      <c r="F202" s="26">
        <v>5141</v>
      </c>
      <c r="G202" s="26">
        <v>0</v>
      </c>
      <c r="H202" s="26">
        <v>710</v>
      </c>
      <c r="I202" s="26">
        <v>2680</v>
      </c>
      <c r="J202" s="26">
        <v>4371</v>
      </c>
      <c r="K202" s="26">
        <v>799</v>
      </c>
      <c r="L202" s="26">
        <v>106</v>
      </c>
      <c r="M202" s="26">
        <v>0</v>
      </c>
      <c r="N202" s="26">
        <v>97</v>
      </c>
      <c r="O202" s="26">
        <v>4676</v>
      </c>
      <c r="P202" s="26">
        <v>2669</v>
      </c>
      <c r="Q202" s="26">
        <v>184</v>
      </c>
      <c r="R202" s="26">
        <v>586</v>
      </c>
      <c r="S202" s="26">
        <v>2703</v>
      </c>
      <c r="T202" s="26">
        <v>1200</v>
      </c>
      <c r="U202" s="26">
        <v>160</v>
      </c>
      <c r="V202" s="26">
        <v>400</v>
      </c>
      <c r="W202" s="26">
        <v>446</v>
      </c>
      <c r="X202" s="26">
        <v>8588</v>
      </c>
      <c r="Y202" s="26">
        <v>163</v>
      </c>
      <c r="Z202" s="26">
        <v>379</v>
      </c>
      <c r="AA202" s="26">
        <v>67</v>
      </c>
      <c r="AB202" s="26">
        <v>1768</v>
      </c>
      <c r="AC202" s="26">
        <v>568</v>
      </c>
      <c r="AD202" s="26" t="s">
        <v>60</v>
      </c>
      <c r="AE202" s="26">
        <v>2634</v>
      </c>
      <c r="AF202" s="26">
        <v>166</v>
      </c>
      <c r="AG202" s="26">
        <v>138</v>
      </c>
      <c r="AH202" s="26">
        <v>526</v>
      </c>
      <c r="AI202" s="26">
        <v>60</v>
      </c>
      <c r="AJ202" s="26">
        <v>2127</v>
      </c>
      <c r="AK202" s="26">
        <v>86</v>
      </c>
      <c r="AL202" s="26">
        <v>1492</v>
      </c>
      <c r="AM202" s="26">
        <v>1709</v>
      </c>
      <c r="AN202" s="26">
        <v>98</v>
      </c>
      <c r="AO202" s="26">
        <v>896</v>
      </c>
      <c r="AP202" s="26">
        <v>562</v>
      </c>
      <c r="AQ202" s="26">
        <v>465</v>
      </c>
      <c r="AR202" s="26">
        <v>613</v>
      </c>
      <c r="AS202" s="26">
        <v>185</v>
      </c>
      <c r="AT202" s="26">
        <v>596</v>
      </c>
      <c r="AU202" s="26">
        <v>79</v>
      </c>
      <c r="AV202" s="26">
        <v>11643</v>
      </c>
      <c r="AW202" s="26">
        <v>7230</v>
      </c>
      <c r="AX202" s="26">
        <v>454</v>
      </c>
      <c r="AY202" s="26">
        <v>0</v>
      </c>
      <c r="AZ202" s="26">
        <v>1929</v>
      </c>
      <c r="BA202" s="26">
        <v>433</v>
      </c>
      <c r="BB202" s="26">
        <v>0</v>
      </c>
      <c r="BC202" s="26">
        <v>611</v>
      </c>
      <c r="BD202" s="26">
        <v>307</v>
      </c>
    </row>
    <row r="203" spans="1:56" x14ac:dyDescent="0.25">
      <c r="A203" s="7" t="s">
        <v>33</v>
      </c>
      <c r="B203" s="27">
        <v>5951913</v>
      </c>
      <c r="C203" s="27">
        <v>4965459</v>
      </c>
      <c r="D203" s="27">
        <v>801093</v>
      </c>
      <c r="E203" s="25">
        <v>162930</v>
      </c>
      <c r="F203" s="26">
        <v>1333</v>
      </c>
      <c r="G203" s="26">
        <v>2186</v>
      </c>
      <c r="H203" s="26">
        <v>2297</v>
      </c>
      <c r="I203" s="26">
        <v>9434</v>
      </c>
      <c r="J203" s="26">
        <v>10717</v>
      </c>
      <c r="K203" s="26">
        <v>3798</v>
      </c>
      <c r="L203" s="26">
        <v>410</v>
      </c>
      <c r="M203" s="26">
        <v>234</v>
      </c>
      <c r="N203" s="26">
        <v>144</v>
      </c>
      <c r="O203" s="26">
        <v>8374</v>
      </c>
      <c r="P203" s="26">
        <v>3451</v>
      </c>
      <c r="Q203" s="26">
        <v>2114</v>
      </c>
      <c r="R203" s="26">
        <v>596</v>
      </c>
      <c r="S203" s="26">
        <v>22001</v>
      </c>
      <c r="T203" s="26">
        <v>4184</v>
      </c>
      <c r="U203" s="26">
        <v>5956</v>
      </c>
      <c r="V203" s="26">
        <v>20218</v>
      </c>
      <c r="W203" s="26">
        <v>2291</v>
      </c>
      <c r="X203" s="26">
        <v>1178</v>
      </c>
      <c r="Y203" s="26">
        <v>996</v>
      </c>
      <c r="Z203" s="26">
        <v>1246</v>
      </c>
      <c r="AA203" s="26">
        <v>810</v>
      </c>
      <c r="AB203" s="26">
        <v>2964</v>
      </c>
      <c r="AC203" s="26">
        <v>2798</v>
      </c>
      <c r="AD203" s="26">
        <v>1110</v>
      </c>
      <c r="AE203" s="26" t="s">
        <v>60</v>
      </c>
      <c r="AF203" s="26">
        <v>511</v>
      </c>
      <c r="AG203" s="26">
        <v>1999</v>
      </c>
      <c r="AH203" s="26">
        <v>836</v>
      </c>
      <c r="AI203" s="26">
        <v>35</v>
      </c>
      <c r="AJ203" s="26">
        <v>960</v>
      </c>
      <c r="AK203" s="26">
        <v>451</v>
      </c>
      <c r="AL203" s="26">
        <v>2834</v>
      </c>
      <c r="AM203" s="26">
        <v>3988</v>
      </c>
      <c r="AN203" s="26">
        <v>636</v>
      </c>
      <c r="AO203" s="26">
        <v>3557</v>
      </c>
      <c r="AP203" s="26">
        <v>5298</v>
      </c>
      <c r="AQ203" s="26">
        <v>1186</v>
      </c>
      <c r="AR203" s="26">
        <v>1535</v>
      </c>
      <c r="AS203" s="26">
        <v>361</v>
      </c>
      <c r="AT203" s="26">
        <v>2856</v>
      </c>
      <c r="AU203" s="26">
        <v>527</v>
      </c>
      <c r="AV203" s="26">
        <v>3122</v>
      </c>
      <c r="AW203" s="26">
        <v>9278</v>
      </c>
      <c r="AX203" s="26">
        <v>3287</v>
      </c>
      <c r="AY203" s="26">
        <v>318</v>
      </c>
      <c r="AZ203" s="26">
        <v>2609</v>
      </c>
      <c r="BA203" s="26">
        <v>2312</v>
      </c>
      <c r="BB203" s="26">
        <v>148</v>
      </c>
      <c r="BC203" s="26">
        <v>2636</v>
      </c>
      <c r="BD203" s="26">
        <v>810</v>
      </c>
    </row>
    <row r="204" spans="1:56" x14ac:dyDescent="0.25">
      <c r="A204" s="7" t="s">
        <v>34</v>
      </c>
      <c r="B204" s="27">
        <v>995544</v>
      </c>
      <c r="C204" s="27">
        <v>829489</v>
      </c>
      <c r="D204" s="27">
        <v>126463</v>
      </c>
      <c r="E204" s="25">
        <v>37690</v>
      </c>
      <c r="F204" s="26">
        <v>31</v>
      </c>
      <c r="G204" s="26">
        <v>726</v>
      </c>
      <c r="H204" s="26">
        <v>1548</v>
      </c>
      <c r="I204" s="26">
        <v>63</v>
      </c>
      <c r="J204" s="26">
        <v>5428</v>
      </c>
      <c r="K204" s="26">
        <v>2135</v>
      </c>
      <c r="L204" s="26">
        <v>0</v>
      </c>
      <c r="M204" s="26">
        <v>0</v>
      </c>
      <c r="N204" s="26">
        <v>0</v>
      </c>
      <c r="O204" s="26">
        <v>1875</v>
      </c>
      <c r="P204" s="26">
        <v>292</v>
      </c>
      <c r="Q204" s="26">
        <v>556</v>
      </c>
      <c r="R204" s="26">
        <v>3385</v>
      </c>
      <c r="S204" s="26">
        <v>542</v>
      </c>
      <c r="T204" s="26">
        <v>163</v>
      </c>
      <c r="U204" s="26">
        <v>415</v>
      </c>
      <c r="V204" s="26">
        <v>224</v>
      </c>
      <c r="W204" s="26">
        <v>367</v>
      </c>
      <c r="X204" s="26">
        <v>0</v>
      </c>
      <c r="Y204" s="26">
        <v>225</v>
      </c>
      <c r="Z204" s="26">
        <v>33</v>
      </c>
      <c r="AA204" s="26">
        <v>97</v>
      </c>
      <c r="AB204" s="26">
        <v>822</v>
      </c>
      <c r="AC204" s="26">
        <v>481</v>
      </c>
      <c r="AD204" s="26">
        <v>32</v>
      </c>
      <c r="AE204" s="26">
        <v>447</v>
      </c>
      <c r="AF204" s="26" t="s">
        <v>60</v>
      </c>
      <c r="AG204" s="26">
        <v>108</v>
      </c>
      <c r="AH204" s="26">
        <v>968</v>
      </c>
      <c r="AI204" s="26">
        <v>115</v>
      </c>
      <c r="AJ204" s="26">
        <v>156</v>
      </c>
      <c r="AK204" s="26">
        <v>259</v>
      </c>
      <c r="AL204" s="26">
        <v>482</v>
      </c>
      <c r="AM204" s="26">
        <v>1082</v>
      </c>
      <c r="AN204" s="26">
        <v>977</v>
      </c>
      <c r="AO204" s="26">
        <v>402</v>
      </c>
      <c r="AP204" s="26">
        <v>1018</v>
      </c>
      <c r="AQ204" s="26">
        <v>2950</v>
      </c>
      <c r="AR204" s="26">
        <v>457</v>
      </c>
      <c r="AS204" s="26">
        <v>0</v>
      </c>
      <c r="AT204" s="26">
        <v>230</v>
      </c>
      <c r="AU204" s="26">
        <v>191</v>
      </c>
      <c r="AV204" s="26">
        <v>45</v>
      </c>
      <c r="AW204" s="26">
        <v>1393</v>
      </c>
      <c r="AX204" s="26">
        <v>260</v>
      </c>
      <c r="AY204" s="26">
        <v>87</v>
      </c>
      <c r="AZ204" s="26">
        <v>156</v>
      </c>
      <c r="BA204" s="26">
        <v>4783</v>
      </c>
      <c r="BB204" s="26">
        <v>0</v>
      </c>
      <c r="BC204" s="26">
        <v>750</v>
      </c>
      <c r="BD204" s="26">
        <v>934</v>
      </c>
    </row>
    <row r="205" spans="1:56" x14ac:dyDescent="0.25">
      <c r="A205" s="7" t="s">
        <v>35</v>
      </c>
      <c r="B205" s="27">
        <v>1829420</v>
      </c>
      <c r="C205" s="27">
        <v>1540361</v>
      </c>
      <c r="D205" s="27">
        <v>237937</v>
      </c>
      <c r="E205" s="25">
        <v>43266</v>
      </c>
      <c r="F205" s="26">
        <v>245</v>
      </c>
      <c r="G205" s="26">
        <v>626</v>
      </c>
      <c r="H205" s="26">
        <v>2406</v>
      </c>
      <c r="I205" s="26">
        <v>363</v>
      </c>
      <c r="J205" s="26">
        <v>3438</v>
      </c>
      <c r="K205" s="26">
        <v>2023</v>
      </c>
      <c r="L205" s="26">
        <v>0</v>
      </c>
      <c r="M205" s="26">
        <v>0</v>
      </c>
      <c r="N205" s="26">
        <v>0</v>
      </c>
      <c r="O205" s="26">
        <v>1368</v>
      </c>
      <c r="P205" s="26">
        <v>786</v>
      </c>
      <c r="Q205" s="26">
        <v>165</v>
      </c>
      <c r="R205" s="26">
        <v>315</v>
      </c>
      <c r="S205" s="26">
        <v>1193</v>
      </c>
      <c r="T205" s="26">
        <v>290</v>
      </c>
      <c r="U205" s="26">
        <v>6815</v>
      </c>
      <c r="V205" s="26">
        <v>3103</v>
      </c>
      <c r="W205" s="26">
        <v>131</v>
      </c>
      <c r="X205" s="26">
        <v>411</v>
      </c>
      <c r="Y205" s="26">
        <v>68</v>
      </c>
      <c r="Z205" s="26">
        <v>129</v>
      </c>
      <c r="AA205" s="26">
        <v>195</v>
      </c>
      <c r="AB205" s="26">
        <v>258</v>
      </c>
      <c r="AC205" s="26">
        <v>1489</v>
      </c>
      <c r="AD205" s="26">
        <v>176</v>
      </c>
      <c r="AE205" s="26">
        <v>2223</v>
      </c>
      <c r="AF205" s="26">
        <v>108</v>
      </c>
      <c r="AG205" s="26" t="s">
        <v>60</v>
      </c>
      <c r="AH205" s="26">
        <v>233</v>
      </c>
      <c r="AI205" s="26">
        <v>0</v>
      </c>
      <c r="AJ205" s="26">
        <v>524</v>
      </c>
      <c r="AK205" s="26">
        <v>158</v>
      </c>
      <c r="AL205" s="26">
        <v>318</v>
      </c>
      <c r="AM205" s="26">
        <v>874</v>
      </c>
      <c r="AN205" s="26">
        <v>497</v>
      </c>
      <c r="AO205" s="26">
        <v>563</v>
      </c>
      <c r="AP205" s="26">
        <v>587</v>
      </c>
      <c r="AQ205" s="26">
        <v>106</v>
      </c>
      <c r="AR205" s="26">
        <v>702</v>
      </c>
      <c r="AS205" s="26">
        <v>0</v>
      </c>
      <c r="AT205" s="26">
        <v>456</v>
      </c>
      <c r="AU205" s="26">
        <v>2507</v>
      </c>
      <c r="AV205" s="26">
        <v>232</v>
      </c>
      <c r="AW205" s="26">
        <v>3130</v>
      </c>
      <c r="AX205" s="26">
        <v>229</v>
      </c>
      <c r="AY205" s="26">
        <v>79</v>
      </c>
      <c r="AZ205" s="26">
        <v>1076</v>
      </c>
      <c r="BA205" s="26">
        <v>1327</v>
      </c>
      <c r="BB205" s="26">
        <v>111</v>
      </c>
      <c r="BC205" s="26">
        <v>316</v>
      </c>
      <c r="BD205" s="26">
        <v>917</v>
      </c>
    </row>
    <row r="206" spans="1:56" x14ac:dyDescent="0.25">
      <c r="A206" s="7" t="s">
        <v>36</v>
      </c>
      <c r="B206" s="27">
        <v>2725280</v>
      </c>
      <c r="C206" s="27">
        <v>2105070</v>
      </c>
      <c r="D206" s="27">
        <v>481496</v>
      </c>
      <c r="E206" s="25">
        <v>124285</v>
      </c>
      <c r="F206" s="26">
        <v>761</v>
      </c>
      <c r="G206" s="26">
        <v>2161</v>
      </c>
      <c r="H206" s="26">
        <v>8748</v>
      </c>
      <c r="I206" s="26">
        <v>353</v>
      </c>
      <c r="J206" s="26">
        <v>49978</v>
      </c>
      <c r="K206" s="26">
        <v>6402</v>
      </c>
      <c r="L206" s="26">
        <v>143</v>
      </c>
      <c r="M206" s="26">
        <v>373</v>
      </c>
      <c r="N206" s="26">
        <v>468</v>
      </c>
      <c r="O206" s="26">
        <v>3381</v>
      </c>
      <c r="P206" s="26">
        <v>745</v>
      </c>
      <c r="Q206" s="26">
        <v>2053</v>
      </c>
      <c r="R206" s="26">
        <v>1503</v>
      </c>
      <c r="S206" s="26">
        <v>2822</v>
      </c>
      <c r="T206" s="26">
        <v>362</v>
      </c>
      <c r="U206" s="26">
        <v>714</v>
      </c>
      <c r="V206" s="26">
        <v>1202</v>
      </c>
      <c r="W206" s="26">
        <v>952</v>
      </c>
      <c r="X206" s="26">
        <v>421</v>
      </c>
      <c r="Y206" s="26">
        <v>209</v>
      </c>
      <c r="Z206" s="26">
        <v>934</v>
      </c>
      <c r="AA206" s="26">
        <v>318</v>
      </c>
      <c r="AB206" s="26">
        <v>1235</v>
      </c>
      <c r="AC206" s="26">
        <v>1157</v>
      </c>
      <c r="AD206" s="26">
        <v>783</v>
      </c>
      <c r="AE206" s="26">
        <v>694</v>
      </c>
      <c r="AF206" s="26">
        <v>1086</v>
      </c>
      <c r="AG206" s="26">
        <v>714</v>
      </c>
      <c r="AH206" s="26" t="s">
        <v>60</v>
      </c>
      <c r="AI206" s="26">
        <v>175</v>
      </c>
      <c r="AJ206" s="26">
        <v>912</v>
      </c>
      <c r="AK206" s="26">
        <v>1138</v>
      </c>
      <c r="AL206" s="26">
        <v>3521</v>
      </c>
      <c r="AM206" s="26">
        <v>767</v>
      </c>
      <c r="AN206" s="26">
        <v>702</v>
      </c>
      <c r="AO206" s="26">
        <v>1407</v>
      </c>
      <c r="AP206" s="26">
        <v>1520</v>
      </c>
      <c r="AQ206" s="26">
        <v>3101</v>
      </c>
      <c r="AR206" s="26">
        <v>1601</v>
      </c>
      <c r="AS206" s="26">
        <v>336</v>
      </c>
      <c r="AT206" s="26">
        <v>480</v>
      </c>
      <c r="AU206" s="26">
        <v>0</v>
      </c>
      <c r="AV206" s="26">
        <v>1699</v>
      </c>
      <c r="AW206" s="26">
        <v>5484</v>
      </c>
      <c r="AX206" s="26">
        <v>4605</v>
      </c>
      <c r="AY206" s="26">
        <v>121</v>
      </c>
      <c r="AZ206" s="26">
        <v>1135</v>
      </c>
      <c r="BA206" s="26">
        <v>2997</v>
      </c>
      <c r="BB206" s="26">
        <v>100</v>
      </c>
      <c r="BC206" s="26">
        <v>1046</v>
      </c>
      <c r="BD206" s="26">
        <v>766</v>
      </c>
    </row>
    <row r="207" spans="1:56" x14ac:dyDescent="0.25">
      <c r="A207" s="7" t="s">
        <v>37</v>
      </c>
      <c r="B207" s="27">
        <v>1309203</v>
      </c>
      <c r="C207" s="27">
        <v>1127376</v>
      </c>
      <c r="D207" s="27">
        <v>125118</v>
      </c>
      <c r="E207" s="25">
        <v>50484</v>
      </c>
      <c r="F207" s="26">
        <v>0</v>
      </c>
      <c r="G207" s="26">
        <v>437</v>
      </c>
      <c r="H207" s="26">
        <v>440</v>
      </c>
      <c r="I207" s="26">
        <v>0</v>
      </c>
      <c r="J207" s="26">
        <v>1514</v>
      </c>
      <c r="K207" s="26">
        <v>572</v>
      </c>
      <c r="L207" s="26">
        <v>1345</v>
      </c>
      <c r="M207" s="26">
        <v>0</v>
      </c>
      <c r="N207" s="26">
        <v>101</v>
      </c>
      <c r="O207" s="26">
        <v>2746</v>
      </c>
      <c r="P207" s="26">
        <v>470</v>
      </c>
      <c r="Q207" s="26">
        <v>43</v>
      </c>
      <c r="R207" s="26">
        <v>20</v>
      </c>
      <c r="S207" s="26">
        <v>673</v>
      </c>
      <c r="T207" s="26">
        <v>297</v>
      </c>
      <c r="U207" s="26">
        <v>53</v>
      </c>
      <c r="V207" s="26">
        <v>102</v>
      </c>
      <c r="W207" s="26">
        <v>284</v>
      </c>
      <c r="X207" s="26">
        <v>7</v>
      </c>
      <c r="Y207" s="26">
        <v>6118</v>
      </c>
      <c r="Z207" s="26">
        <v>33</v>
      </c>
      <c r="AA207" s="26">
        <v>18990</v>
      </c>
      <c r="AB207" s="26">
        <v>426</v>
      </c>
      <c r="AC207" s="26">
        <v>0</v>
      </c>
      <c r="AD207" s="26">
        <v>0</v>
      </c>
      <c r="AE207" s="26">
        <v>289</v>
      </c>
      <c r="AF207" s="26">
        <v>0</v>
      </c>
      <c r="AG207" s="26">
        <v>110</v>
      </c>
      <c r="AH207" s="26">
        <v>0</v>
      </c>
      <c r="AI207" s="26" t="s">
        <v>60</v>
      </c>
      <c r="AJ207" s="26">
        <v>591</v>
      </c>
      <c r="AK207" s="26">
        <v>223</v>
      </c>
      <c r="AL207" s="26">
        <v>2905</v>
      </c>
      <c r="AM207" s="26">
        <v>1609</v>
      </c>
      <c r="AN207" s="26">
        <v>0</v>
      </c>
      <c r="AO207" s="26">
        <v>324</v>
      </c>
      <c r="AP207" s="26">
        <v>186</v>
      </c>
      <c r="AQ207" s="26">
        <v>208</v>
      </c>
      <c r="AR207" s="26">
        <v>890</v>
      </c>
      <c r="AS207" s="26">
        <v>1248</v>
      </c>
      <c r="AT207" s="26">
        <v>323</v>
      </c>
      <c r="AU207" s="26">
        <v>0</v>
      </c>
      <c r="AV207" s="26">
        <v>77</v>
      </c>
      <c r="AW207" s="26">
        <v>2150</v>
      </c>
      <c r="AX207" s="26">
        <v>557</v>
      </c>
      <c r="AY207" s="26">
        <v>2960</v>
      </c>
      <c r="AZ207" s="26">
        <v>660</v>
      </c>
      <c r="BA207" s="26">
        <v>113</v>
      </c>
      <c r="BB207" s="26">
        <v>80</v>
      </c>
      <c r="BC207" s="26">
        <v>239</v>
      </c>
      <c r="BD207" s="26">
        <v>71</v>
      </c>
    </row>
    <row r="208" spans="1:56" x14ac:dyDescent="0.25">
      <c r="A208" s="7" t="s">
        <v>38</v>
      </c>
      <c r="B208" s="28">
        <v>8772744</v>
      </c>
      <c r="C208" s="28">
        <v>7929570</v>
      </c>
      <c r="D208" s="28">
        <v>655465</v>
      </c>
      <c r="E208" s="25">
        <v>130223</v>
      </c>
      <c r="F208" s="26">
        <v>779</v>
      </c>
      <c r="G208" s="26">
        <v>359</v>
      </c>
      <c r="H208" s="26">
        <v>1328</v>
      </c>
      <c r="I208" s="26">
        <v>57</v>
      </c>
      <c r="J208" s="26">
        <v>4330</v>
      </c>
      <c r="K208" s="26">
        <v>380</v>
      </c>
      <c r="L208" s="26">
        <v>3466</v>
      </c>
      <c r="M208" s="26">
        <v>1921</v>
      </c>
      <c r="N208" s="26">
        <v>840</v>
      </c>
      <c r="O208" s="26">
        <v>10649</v>
      </c>
      <c r="P208" s="26">
        <v>3002</v>
      </c>
      <c r="Q208" s="26">
        <v>22</v>
      </c>
      <c r="R208" s="26">
        <v>113</v>
      </c>
      <c r="S208" s="26">
        <v>2052</v>
      </c>
      <c r="T208" s="26">
        <v>1039</v>
      </c>
      <c r="U208" s="26">
        <v>357</v>
      </c>
      <c r="V208" s="26">
        <v>426</v>
      </c>
      <c r="W208" s="26">
        <v>631</v>
      </c>
      <c r="X208" s="26">
        <v>339</v>
      </c>
      <c r="Y208" s="26">
        <v>430</v>
      </c>
      <c r="Z208" s="26">
        <v>3474</v>
      </c>
      <c r="AA208" s="26">
        <v>4907</v>
      </c>
      <c r="AB208" s="26">
        <v>324</v>
      </c>
      <c r="AC208" s="26">
        <v>570</v>
      </c>
      <c r="AD208" s="26">
        <v>106</v>
      </c>
      <c r="AE208" s="26">
        <v>384</v>
      </c>
      <c r="AF208" s="26">
        <v>67</v>
      </c>
      <c r="AG208" s="26">
        <v>35</v>
      </c>
      <c r="AH208" s="26">
        <v>908</v>
      </c>
      <c r="AI208" s="26">
        <v>126</v>
      </c>
      <c r="AJ208" s="26" t="s">
        <v>60</v>
      </c>
      <c r="AK208" s="26">
        <v>45</v>
      </c>
      <c r="AL208" s="26">
        <v>40495</v>
      </c>
      <c r="AM208" s="26">
        <v>3236</v>
      </c>
      <c r="AN208" s="26">
        <v>55</v>
      </c>
      <c r="AO208" s="26">
        <v>1452</v>
      </c>
      <c r="AP208" s="26">
        <v>1540</v>
      </c>
      <c r="AQ208" s="26">
        <v>760</v>
      </c>
      <c r="AR208" s="26">
        <v>23597</v>
      </c>
      <c r="AS208" s="26">
        <v>429</v>
      </c>
      <c r="AT208" s="26">
        <v>2372</v>
      </c>
      <c r="AU208" s="26">
        <v>581</v>
      </c>
      <c r="AV208" s="26">
        <v>1400</v>
      </c>
      <c r="AW208" s="26">
        <v>2509</v>
      </c>
      <c r="AX208" s="26">
        <v>425</v>
      </c>
      <c r="AY208" s="26">
        <v>35</v>
      </c>
      <c r="AZ208" s="26">
        <v>5024</v>
      </c>
      <c r="BA208" s="26">
        <v>1847</v>
      </c>
      <c r="BB208" s="26">
        <v>297</v>
      </c>
      <c r="BC208" s="26">
        <v>680</v>
      </c>
      <c r="BD208" s="26">
        <v>23</v>
      </c>
    </row>
    <row r="209" spans="1:56" x14ac:dyDescent="0.25">
      <c r="A209" s="7" t="s">
        <v>39</v>
      </c>
      <c r="B209" s="28">
        <v>2060595</v>
      </c>
      <c r="C209" s="28">
        <v>1769341</v>
      </c>
      <c r="D209" s="28">
        <v>226243</v>
      </c>
      <c r="E209" s="25">
        <v>54693</v>
      </c>
      <c r="F209" s="26">
        <v>787</v>
      </c>
      <c r="G209" s="26">
        <v>320</v>
      </c>
      <c r="H209" s="26">
        <v>6391</v>
      </c>
      <c r="I209" s="26">
        <v>410</v>
      </c>
      <c r="J209" s="26">
        <v>4536</v>
      </c>
      <c r="K209" s="26">
        <v>4780</v>
      </c>
      <c r="L209" s="26">
        <v>280</v>
      </c>
      <c r="M209" s="26">
        <v>100</v>
      </c>
      <c r="N209" s="26">
        <v>25</v>
      </c>
      <c r="O209" s="26">
        <v>4707</v>
      </c>
      <c r="P209" s="26">
        <v>192</v>
      </c>
      <c r="Q209" s="26">
        <v>168</v>
      </c>
      <c r="R209" s="26">
        <v>355</v>
      </c>
      <c r="S209" s="26">
        <v>790</v>
      </c>
      <c r="T209" s="26">
        <v>660</v>
      </c>
      <c r="U209" s="26">
        <v>384</v>
      </c>
      <c r="V209" s="26">
        <v>672</v>
      </c>
      <c r="W209" s="26">
        <v>159</v>
      </c>
      <c r="X209" s="26">
        <v>790</v>
      </c>
      <c r="Y209" s="26">
        <v>57</v>
      </c>
      <c r="Z209" s="26">
        <v>505</v>
      </c>
      <c r="AA209" s="26">
        <v>303</v>
      </c>
      <c r="AB209" s="26">
        <v>602</v>
      </c>
      <c r="AC209" s="26">
        <v>284</v>
      </c>
      <c r="AD209" s="26">
        <v>451</v>
      </c>
      <c r="AE209" s="26">
        <v>1216</v>
      </c>
      <c r="AF209" s="26">
        <v>139</v>
      </c>
      <c r="AG209" s="26">
        <v>194</v>
      </c>
      <c r="AH209" s="26">
        <v>604</v>
      </c>
      <c r="AI209" s="26">
        <v>268</v>
      </c>
      <c r="AJ209" s="26">
        <v>252</v>
      </c>
      <c r="AK209" s="26" t="s">
        <v>60</v>
      </c>
      <c r="AL209" s="26">
        <v>1111</v>
      </c>
      <c r="AM209" s="26">
        <v>335</v>
      </c>
      <c r="AN209" s="26">
        <v>41</v>
      </c>
      <c r="AO209" s="26">
        <v>1178</v>
      </c>
      <c r="AP209" s="26">
        <v>1076</v>
      </c>
      <c r="AQ209" s="26">
        <v>932</v>
      </c>
      <c r="AR209" s="26">
        <v>822</v>
      </c>
      <c r="AS209" s="26">
        <v>0</v>
      </c>
      <c r="AT209" s="26">
        <v>325</v>
      </c>
      <c r="AU209" s="26">
        <v>509</v>
      </c>
      <c r="AV209" s="26">
        <v>338</v>
      </c>
      <c r="AW209" s="26">
        <v>11955</v>
      </c>
      <c r="AX209" s="26">
        <v>1382</v>
      </c>
      <c r="AY209" s="26">
        <v>81</v>
      </c>
      <c r="AZ209" s="26">
        <v>1560</v>
      </c>
      <c r="BA209" s="26">
        <v>1251</v>
      </c>
      <c r="BB209" s="26">
        <v>0</v>
      </c>
      <c r="BC209" s="26">
        <v>321</v>
      </c>
      <c r="BD209" s="26">
        <v>95</v>
      </c>
    </row>
    <row r="210" spans="1:56" x14ac:dyDescent="0.25">
      <c r="A210" s="7" t="s">
        <v>40</v>
      </c>
      <c r="B210" s="28">
        <v>19352153</v>
      </c>
      <c r="C210" s="28">
        <v>17202134</v>
      </c>
      <c r="D210" s="28">
        <v>1723117</v>
      </c>
      <c r="E210" s="25">
        <v>270053</v>
      </c>
      <c r="F210" s="26">
        <v>1364</v>
      </c>
      <c r="G210" s="26">
        <v>4002</v>
      </c>
      <c r="H210" s="26">
        <v>4146</v>
      </c>
      <c r="I210" s="26">
        <v>247</v>
      </c>
      <c r="J210" s="26">
        <v>24623</v>
      </c>
      <c r="K210" s="26">
        <v>3596</v>
      </c>
      <c r="L210" s="26">
        <v>14595</v>
      </c>
      <c r="M210" s="26">
        <v>477</v>
      </c>
      <c r="N210" s="26">
        <v>3936</v>
      </c>
      <c r="O210" s="26">
        <v>27392</v>
      </c>
      <c r="P210" s="26">
        <v>7592</v>
      </c>
      <c r="Q210" s="26">
        <v>1598</v>
      </c>
      <c r="R210" s="26">
        <v>607</v>
      </c>
      <c r="S210" s="26">
        <v>8017</v>
      </c>
      <c r="T210" s="26">
        <v>3040</v>
      </c>
      <c r="U210" s="26">
        <v>955</v>
      </c>
      <c r="V210" s="26">
        <v>1437</v>
      </c>
      <c r="W210" s="26">
        <v>1753</v>
      </c>
      <c r="X210" s="26">
        <v>1083</v>
      </c>
      <c r="Y210" s="26">
        <v>1345</v>
      </c>
      <c r="Z210" s="26">
        <v>7321</v>
      </c>
      <c r="AA210" s="26">
        <v>15073</v>
      </c>
      <c r="AB210" s="26">
        <v>5191</v>
      </c>
      <c r="AC210" s="26">
        <v>1059</v>
      </c>
      <c r="AD210" s="26">
        <v>773</v>
      </c>
      <c r="AE210" s="26">
        <v>3310</v>
      </c>
      <c r="AF210" s="26">
        <v>421</v>
      </c>
      <c r="AG210" s="26">
        <v>78</v>
      </c>
      <c r="AH210" s="26">
        <v>600</v>
      </c>
      <c r="AI210" s="26">
        <v>2760</v>
      </c>
      <c r="AJ210" s="26">
        <v>42574</v>
      </c>
      <c r="AK210" s="26">
        <v>646</v>
      </c>
      <c r="AL210" s="26" t="s">
        <v>60</v>
      </c>
      <c r="AM210" s="26">
        <v>10544</v>
      </c>
      <c r="AN210" s="26">
        <v>77</v>
      </c>
      <c r="AO210" s="26">
        <v>4625</v>
      </c>
      <c r="AP210" s="26">
        <v>1327</v>
      </c>
      <c r="AQ210" s="26">
        <v>1055</v>
      </c>
      <c r="AR210" s="26">
        <v>22895</v>
      </c>
      <c r="AS210" s="26">
        <v>3222</v>
      </c>
      <c r="AT210" s="26">
        <v>5952</v>
      </c>
      <c r="AU210" s="26">
        <v>0</v>
      </c>
      <c r="AV210" s="26">
        <v>1279</v>
      </c>
      <c r="AW210" s="26">
        <v>11231</v>
      </c>
      <c r="AX210" s="26">
        <v>622</v>
      </c>
      <c r="AY210" s="26">
        <v>2764</v>
      </c>
      <c r="AZ210" s="26">
        <v>7939</v>
      </c>
      <c r="BA210" s="26">
        <v>2614</v>
      </c>
      <c r="BB210" s="26">
        <v>921</v>
      </c>
      <c r="BC210" s="26">
        <v>979</v>
      </c>
      <c r="BD210" s="26">
        <v>396</v>
      </c>
    </row>
    <row r="211" spans="1:56" x14ac:dyDescent="0.25">
      <c r="A211" s="7" t="s">
        <v>41</v>
      </c>
      <c r="B211" s="28">
        <v>9640490</v>
      </c>
      <c r="C211" s="28">
        <v>8167830</v>
      </c>
      <c r="D211" s="28">
        <v>1149080</v>
      </c>
      <c r="E211" s="25">
        <v>273149</v>
      </c>
      <c r="F211" s="26">
        <v>4329</v>
      </c>
      <c r="G211" s="26">
        <v>1458</v>
      </c>
      <c r="H211" s="26">
        <v>3493</v>
      </c>
      <c r="I211" s="26">
        <v>861</v>
      </c>
      <c r="J211" s="26">
        <v>13883</v>
      </c>
      <c r="K211" s="26">
        <v>4790</v>
      </c>
      <c r="L211" s="26">
        <v>4914</v>
      </c>
      <c r="M211" s="26">
        <v>2180</v>
      </c>
      <c r="N211" s="26">
        <v>1801</v>
      </c>
      <c r="O211" s="26">
        <v>26365</v>
      </c>
      <c r="P211" s="26">
        <v>16823</v>
      </c>
      <c r="Q211" s="26">
        <v>1566</v>
      </c>
      <c r="R211" s="26">
        <v>334</v>
      </c>
      <c r="S211" s="26">
        <v>6378</v>
      </c>
      <c r="T211" s="26">
        <v>4532</v>
      </c>
      <c r="U211" s="26">
        <v>775</v>
      </c>
      <c r="V211" s="26">
        <v>1595</v>
      </c>
      <c r="W211" s="26">
        <v>1531</v>
      </c>
      <c r="X211" s="26">
        <v>919</v>
      </c>
      <c r="Y211" s="26">
        <v>1259</v>
      </c>
      <c r="Z211" s="26">
        <v>9005</v>
      </c>
      <c r="AA211" s="26">
        <v>3710</v>
      </c>
      <c r="AB211" s="26">
        <v>6161</v>
      </c>
      <c r="AC211" s="26">
        <v>1523</v>
      </c>
      <c r="AD211" s="26">
        <v>2377</v>
      </c>
      <c r="AE211" s="26">
        <v>2623</v>
      </c>
      <c r="AF211" s="26">
        <v>244</v>
      </c>
      <c r="AG211" s="26">
        <v>628</v>
      </c>
      <c r="AH211" s="26">
        <v>1627</v>
      </c>
      <c r="AI211" s="26">
        <v>754</v>
      </c>
      <c r="AJ211" s="26">
        <v>11468</v>
      </c>
      <c r="AK211" s="26">
        <v>1138</v>
      </c>
      <c r="AL211" s="26">
        <v>19891</v>
      </c>
      <c r="AM211" s="26" t="s">
        <v>60</v>
      </c>
      <c r="AN211" s="26">
        <v>206</v>
      </c>
      <c r="AO211" s="26">
        <v>9337</v>
      </c>
      <c r="AP211" s="26">
        <v>1263</v>
      </c>
      <c r="AQ211" s="26">
        <v>1333</v>
      </c>
      <c r="AR211" s="26">
        <v>12179</v>
      </c>
      <c r="AS211" s="26">
        <v>290</v>
      </c>
      <c r="AT211" s="26">
        <v>25532</v>
      </c>
      <c r="AU211" s="26">
        <v>351</v>
      </c>
      <c r="AV211" s="26">
        <v>9230</v>
      </c>
      <c r="AW211" s="26">
        <v>12638</v>
      </c>
      <c r="AX211" s="26">
        <v>1189</v>
      </c>
      <c r="AY211" s="26">
        <v>445</v>
      </c>
      <c r="AZ211" s="26">
        <v>26759</v>
      </c>
      <c r="BA211" s="26">
        <v>5915</v>
      </c>
      <c r="BB211" s="26">
        <v>2677</v>
      </c>
      <c r="BC211" s="26">
        <v>2266</v>
      </c>
      <c r="BD211" s="26">
        <v>604</v>
      </c>
    </row>
    <row r="212" spans="1:56" x14ac:dyDescent="0.25">
      <c r="A212" s="7" t="s">
        <v>42</v>
      </c>
      <c r="B212" s="28">
        <v>689838</v>
      </c>
      <c r="C212" s="28">
        <v>563978</v>
      </c>
      <c r="D212" s="28">
        <v>84294</v>
      </c>
      <c r="E212" s="25">
        <v>38213</v>
      </c>
      <c r="F212" s="26">
        <v>83</v>
      </c>
      <c r="G212" s="26">
        <v>70</v>
      </c>
      <c r="H212" s="26">
        <v>1571</v>
      </c>
      <c r="I212" s="26">
        <v>0</v>
      </c>
      <c r="J212" s="26">
        <v>999</v>
      </c>
      <c r="K212" s="26">
        <v>546</v>
      </c>
      <c r="L212" s="26">
        <v>65</v>
      </c>
      <c r="M212" s="26">
        <v>0</v>
      </c>
      <c r="N212" s="26">
        <v>70</v>
      </c>
      <c r="O212" s="26">
        <v>950</v>
      </c>
      <c r="P212" s="26">
        <v>98</v>
      </c>
      <c r="Q212" s="26">
        <v>160</v>
      </c>
      <c r="R212" s="26">
        <v>540</v>
      </c>
      <c r="S212" s="26">
        <v>799</v>
      </c>
      <c r="T212" s="26">
        <v>55</v>
      </c>
      <c r="U212" s="26">
        <v>458</v>
      </c>
      <c r="V212" s="26">
        <v>161</v>
      </c>
      <c r="W212" s="26">
        <v>22</v>
      </c>
      <c r="X212" s="26">
        <v>18</v>
      </c>
      <c r="Y212" s="26">
        <v>98</v>
      </c>
      <c r="Z212" s="26">
        <v>232</v>
      </c>
      <c r="AA212" s="26">
        <v>187</v>
      </c>
      <c r="AB212" s="26">
        <v>757</v>
      </c>
      <c r="AC212" s="26">
        <v>15257</v>
      </c>
      <c r="AD212" s="26">
        <v>72</v>
      </c>
      <c r="AE212" s="26">
        <v>1490</v>
      </c>
      <c r="AF212" s="26">
        <v>1776</v>
      </c>
      <c r="AG212" s="26">
        <v>950</v>
      </c>
      <c r="AH212" s="26">
        <v>854</v>
      </c>
      <c r="AI212" s="26">
        <v>0</v>
      </c>
      <c r="AJ212" s="26">
        <v>140</v>
      </c>
      <c r="AK212" s="26">
        <v>161</v>
      </c>
      <c r="AL212" s="26">
        <v>331</v>
      </c>
      <c r="AM212" s="26">
        <v>231</v>
      </c>
      <c r="AN212" s="26" t="s">
        <v>60</v>
      </c>
      <c r="AO212" s="26">
        <v>6</v>
      </c>
      <c r="AP212" s="26">
        <v>280</v>
      </c>
      <c r="AQ212" s="26">
        <v>724</v>
      </c>
      <c r="AR212" s="26">
        <v>114</v>
      </c>
      <c r="AS212" s="26">
        <v>244</v>
      </c>
      <c r="AT212" s="26">
        <v>14</v>
      </c>
      <c r="AU212" s="26">
        <v>1754</v>
      </c>
      <c r="AV212" s="26">
        <v>746</v>
      </c>
      <c r="AW212" s="26">
        <v>1414</v>
      </c>
      <c r="AX212" s="26">
        <v>43</v>
      </c>
      <c r="AY212" s="26">
        <v>758</v>
      </c>
      <c r="AZ212" s="26">
        <v>403</v>
      </c>
      <c r="BA212" s="26">
        <v>1604</v>
      </c>
      <c r="BB212" s="26">
        <v>0</v>
      </c>
      <c r="BC212" s="26">
        <v>543</v>
      </c>
      <c r="BD212" s="26">
        <v>365</v>
      </c>
    </row>
    <row r="213" spans="1:56" x14ac:dyDescent="0.25">
      <c r="A213" s="7" t="s">
        <v>43</v>
      </c>
      <c r="B213" s="28">
        <v>11414635</v>
      </c>
      <c r="C213" s="28">
        <v>9735390</v>
      </c>
      <c r="D213" s="28">
        <v>1440815</v>
      </c>
      <c r="E213" s="25">
        <v>196391</v>
      </c>
      <c r="F213" s="26">
        <v>3705</v>
      </c>
      <c r="G213" s="26">
        <v>2207</v>
      </c>
      <c r="H213" s="26">
        <v>4929</v>
      </c>
      <c r="I213" s="26">
        <v>884</v>
      </c>
      <c r="J213" s="26">
        <v>8995</v>
      </c>
      <c r="K213" s="26">
        <v>3180</v>
      </c>
      <c r="L213" s="26">
        <v>1355</v>
      </c>
      <c r="M213" s="26">
        <v>1079</v>
      </c>
      <c r="N213" s="26">
        <v>985</v>
      </c>
      <c r="O213" s="26">
        <v>16366</v>
      </c>
      <c r="P213" s="26">
        <v>8052</v>
      </c>
      <c r="Q213" s="26">
        <v>1198</v>
      </c>
      <c r="R213" s="26">
        <v>412</v>
      </c>
      <c r="S213" s="26">
        <v>9510</v>
      </c>
      <c r="T213" s="26">
        <v>13534</v>
      </c>
      <c r="U213" s="26">
        <v>1039</v>
      </c>
      <c r="V213" s="26">
        <v>1166</v>
      </c>
      <c r="W213" s="26">
        <v>13227</v>
      </c>
      <c r="X213" s="26">
        <v>2214</v>
      </c>
      <c r="Y213" s="26">
        <v>1189</v>
      </c>
      <c r="Z213" s="26">
        <v>5026</v>
      </c>
      <c r="AA213" s="26">
        <v>2189</v>
      </c>
      <c r="AB213" s="26">
        <v>16336</v>
      </c>
      <c r="AC213" s="26">
        <v>1122</v>
      </c>
      <c r="AD213" s="26">
        <v>1017</v>
      </c>
      <c r="AE213" s="26">
        <v>3026</v>
      </c>
      <c r="AF213" s="26">
        <v>276</v>
      </c>
      <c r="AG213" s="26">
        <v>1052</v>
      </c>
      <c r="AH213" s="26">
        <v>907</v>
      </c>
      <c r="AI213" s="26">
        <v>189</v>
      </c>
      <c r="AJ213" s="26">
        <v>4703</v>
      </c>
      <c r="AK213" s="26">
        <v>1361</v>
      </c>
      <c r="AL213" s="26">
        <v>8732</v>
      </c>
      <c r="AM213" s="26">
        <v>5498</v>
      </c>
      <c r="AN213" s="26">
        <v>453</v>
      </c>
      <c r="AO213" s="26" t="s">
        <v>60</v>
      </c>
      <c r="AP213" s="26">
        <v>858</v>
      </c>
      <c r="AQ213" s="26">
        <v>432</v>
      </c>
      <c r="AR213" s="26">
        <v>14147</v>
      </c>
      <c r="AS213" s="26">
        <v>435</v>
      </c>
      <c r="AT213" s="26">
        <v>2445</v>
      </c>
      <c r="AU213" s="26">
        <v>47</v>
      </c>
      <c r="AV213" s="26">
        <v>3542</v>
      </c>
      <c r="AW213" s="26">
        <v>11760</v>
      </c>
      <c r="AX213" s="26">
        <v>197</v>
      </c>
      <c r="AY213" s="26">
        <v>364</v>
      </c>
      <c r="AZ213" s="26">
        <v>3193</v>
      </c>
      <c r="BA213" s="26">
        <v>2862</v>
      </c>
      <c r="BB213" s="26">
        <v>7820</v>
      </c>
      <c r="BC213" s="26">
        <v>974</v>
      </c>
      <c r="BD213" s="26">
        <v>202</v>
      </c>
    </row>
    <row r="214" spans="1:56" x14ac:dyDescent="0.25">
      <c r="A214" s="7" t="s">
        <v>44</v>
      </c>
      <c r="B214" s="28">
        <v>3762311</v>
      </c>
      <c r="C214" s="28">
        <v>3107367</v>
      </c>
      <c r="D214" s="28">
        <v>531347</v>
      </c>
      <c r="E214" s="25">
        <v>108972</v>
      </c>
      <c r="F214" s="26">
        <v>1030</v>
      </c>
      <c r="G214" s="26">
        <v>1279</v>
      </c>
      <c r="H214" s="26">
        <v>2974</v>
      </c>
      <c r="I214" s="26">
        <v>5777</v>
      </c>
      <c r="J214" s="26">
        <v>8950</v>
      </c>
      <c r="K214" s="26">
        <v>4717</v>
      </c>
      <c r="L214" s="26">
        <v>0</v>
      </c>
      <c r="M214" s="26">
        <v>380</v>
      </c>
      <c r="N214" s="26">
        <v>151</v>
      </c>
      <c r="O214" s="26">
        <v>5011</v>
      </c>
      <c r="P214" s="26">
        <v>2581</v>
      </c>
      <c r="Q214" s="26">
        <v>189</v>
      </c>
      <c r="R214" s="26">
        <v>905</v>
      </c>
      <c r="S214" s="26">
        <v>1100</v>
      </c>
      <c r="T214" s="26">
        <v>1490</v>
      </c>
      <c r="U214" s="26">
        <v>1088</v>
      </c>
      <c r="V214" s="26">
        <v>7065</v>
      </c>
      <c r="W214" s="26">
        <v>1354</v>
      </c>
      <c r="X214" s="26">
        <v>2562</v>
      </c>
      <c r="Y214" s="26">
        <v>167</v>
      </c>
      <c r="Z214" s="26">
        <v>750</v>
      </c>
      <c r="AA214" s="26">
        <v>1233</v>
      </c>
      <c r="AB214" s="26">
        <v>1347</v>
      </c>
      <c r="AC214" s="26">
        <v>906</v>
      </c>
      <c r="AD214" s="26">
        <v>1850</v>
      </c>
      <c r="AE214" s="26">
        <v>5210</v>
      </c>
      <c r="AF214" s="26">
        <v>798</v>
      </c>
      <c r="AG214" s="26">
        <v>300</v>
      </c>
      <c r="AH214" s="26">
        <v>1101</v>
      </c>
      <c r="AI214" s="26">
        <v>549</v>
      </c>
      <c r="AJ214" s="26">
        <v>1523</v>
      </c>
      <c r="AK214" s="26">
        <v>1244</v>
      </c>
      <c r="AL214" s="26">
        <v>1981</v>
      </c>
      <c r="AM214" s="26">
        <v>1961</v>
      </c>
      <c r="AN214" s="26">
        <v>308</v>
      </c>
      <c r="AO214" s="26">
        <v>1148</v>
      </c>
      <c r="AP214" s="26" t="s">
        <v>60</v>
      </c>
      <c r="AQ214" s="26">
        <v>1261</v>
      </c>
      <c r="AR214" s="26">
        <v>494</v>
      </c>
      <c r="AS214" s="26">
        <v>0</v>
      </c>
      <c r="AT214" s="26">
        <v>569</v>
      </c>
      <c r="AU214" s="26">
        <v>108</v>
      </c>
      <c r="AV214" s="26">
        <v>2471</v>
      </c>
      <c r="AW214" s="26">
        <v>25508</v>
      </c>
      <c r="AX214" s="26">
        <v>2588</v>
      </c>
      <c r="AY214" s="26">
        <v>197</v>
      </c>
      <c r="AZ214" s="26">
        <v>1749</v>
      </c>
      <c r="BA214" s="26">
        <v>1574</v>
      </c>
      <c r="BB214" s="26">
        <v>368</v>
      </c>
      <c r="BC214" s="26">
        <v>1061</v>
      </c>
      <c r="BD214" s="26">
        <v>45</v>
      </c>
    </row>
    <row r="215" spans="1:56" x14ac:dyDescent="0.25">
      <c r="A215" s="7" t="s">
        <v>45</v>
      </c>
      <c r="B215" s="28">
        <v>3857465</v>
      </c>
      <c r="C215" s="28">
        <v>3158450</v>
      </c>
      <c r="D215" s="28">
        <v>560673</v>
      </c>
      <c r="E215" s="25">
        <v>118925</v>
      </c>
      <c r="F215" s="26">
        <v>373</v>
      </c>
      <c r="G215" s="26">
        <v>2513</v>
      </c>
      <c r="H215" s="26">
        <v>7954</v>
      </c>
      <c r="I215" s="26">
        <v>165</v>
      </c>
      <c r="J215" s="26">
        <v>31862</v>
      </c>
      <c r="K215" s="26">
        <v>4472</v>
      </c>
      <c r="L215" s="26">
        <v>381</v>
      </c>
      <c r="M215" s="26">
        <v>0</v>
      </c>
      <c r="N215" s="26">
        <v>696</v>
      </c>
      <c r="O215" s="26">
        <v>1660</v>
      </c>
      <c r="P215" s="26">
        <v>1032</v>
      </c>
      <c r="Q215" s="26">
        <v>2501</v>
      </c>
      <c r="R215" s="26">
        <v>5093</v>
      </c>
      <c r="S215" s="26">
        <v>1676</v>
      </c>
      <c r="T215" s="26">
        <v>1380</v>
      </c>
      <c r="U215" s="26">
        <v>834</v>
      </c>
      <c r="V215" s="26">
        <v>556</v>
      </c>
      <c r="W215" s="26">
        <v>202</v>
      </c>
      <c r="X215" s="26">
        <v>227</v>
      </c>
      <c r="Y215" s="26">
        <v>446</v>
      </c>
      <c r="Z215" s="26">
        <v>457</v>
      </c>
      <c r="AA215" s="26">
        <v>760</v>
      </c>
      <c r="AB215" s="26">
        <v>570</v>
      </c>
      <c r="AC215" s="26">
        <v>1792</v>
      </c>
      <c r="AD215" s="26">
        <v>186</v>
      </c>
      <c r="AE215" s="26">
        <v>403</v>
      </c>
      <c r="AF215" s="26">
        <v>2192</v>
      </c>
      <c r="AG215" s="26">
        <v>570</v>
      </c>
      <c r="AH215" s="26">
        <v>5935</v>
      </c>
      <c r="AI215" s="26">
        <v>39</v>
      </c>
      <c r="AJ215" s="26">
        <v>385</v>
      </c>
      <c r="AK215" s="26">
        <v>920</v>
      </c>
      <c r="AL215" s="26">
        <v>2379</v>
      </c>
      <c r="AM215" s="26">
        <v>1482</v>
      </c>
      <c r="AN215" s="26">
        <v>42</v>
      </c>
      <c r="AO215" s="26">
        <v>1411</v>
      </c>
      <c r="AP215" s="26">
        <v>725</v>
      </c>
      <c r="AQ215" s="26" t="s">
        <v>60</v>
      </c>
      <c r="AR215" s="26">
        <v>904</v>
      </c>
      <c r="AS215" s="26">
        <v>177</v>
      </c>
      <c r="AT215" s="26">
        <v>461</v>
      </c>
      <c r="AU215" s="26">
        <v>119</v>
      </c>
      <c r="AV215" s="26">
        <v>802</v>
      </c>
      <c r="AW215" s="26">
        <v>3347</v>
      </c>
      <c r="AX215" s="26">
        <v>4793</v>
      </c>
      <c r="AY215" s="26">
        <v>367</v>
      </c>
      <c r="AZ215" s="26">
        <v>676</v>
      </c>
      <c r="BA215" s="26">
        <v>21224</v>
      </c>
      <c r="BB215" s="26">
        <v>593</v>
      </c>
      <c r="BC215" s="26">
        <v>426</v>
      </c>
      <c r="BD215" s="26">
        <v>765</v>
      </c>
    </row>
    <row r="216" spans="1:56" x14ac:dyDescent="0.25">
      <c r="A216" s="7" t="s">
        <v>46</v>
      </c>
      <c r="B216" s="28">
        <v>12630082</v>
      </c>
      <c r="C216" s="28">
        <v>11107110</v>
      </c>
      <c r="D216" s="28">
        <v>1252378</v>
      </c>
      <c r="E216" s="25">
        <v>215500</v>
      </c>
      <c r="F216" s="26">
        <v>1926</v>
      </c>
      <c r="G216" s="26">
        <v>1658</v>
      </c>
      <c r="H216" s="26">
        <v>3529</v>
      </c>
      <c r="I216" s="26">
        <v>573</v>
      </c>
      <c r="J216" s="26">
        <v>7772</v>
      </c>
      <c r="K216" s="26">
        <v>2574</v>
      </c>
      <c r="L216" s="26">
        <v>3311</v>
      </c>
      <c r="M216" s="26">
        <v>4814</v>
      </c>
      <c r="N216" s="26">
        <v>2921</v>
      </c>
      <c r="O216" s="26">
        <v>14631</v>
      </c>
      <c r="P216" s="26">
        <v>4337</v>
      </c>
      <c r="Q216" s="26">
        <v>245</v>
      </c>
      <c r="R216" s="26">
        <v>359</v>
      </c>
      <c r="S216" s="26">
        <v>3749</v>
      </c>
      <c r="T216" s="26">
        <v>1599</v>
      </c>
      <c r="U216" s="26">
        <v>125</v>
      </c>
      <c r="V216" s="26">
        <v>967</v>
      </c>
      <c r="W216" s="26">
        <v>1233</v>
      </c>
      <c r="X216" s="26">
        <v>694</v>
      </c>
      <c r="Y216" s="26">
        <v>988</v>
      </c>
      <c r="Z216" s="26">
        <v>17529</v>
      </c>
      <c r="AA216" s="26">
        <v>5900</v>
      </c>
      <c r="AB216" s="26">
        <v>2642</v>
      </c>
      <c r="AC216" s="26">
        <v>1169</v>
      </c>
      <c r="AD216" s="26">
        <v>55</v>
      </c>
      <c r="AE216" s="26">
        <v>1171</v>
      </c>
      <c r="AF216" s="26">
        <v>135</v>
      </c>
      <c r="AG216" s="26">
        <v>214</v>
      </c>
      <c r="AH216" s="26">
        <v>1600</v>
      </c>
      <c r="AI216" s="26">
        <v>1138</v>
      </c>
      <c r="AJ216" s="26">
        <v>33791</v>
      </c>
      <c r="AK216" s="26">
        <v>1001</v>
      </c>
      <c r="AL216" s="26">
        <v>32898</v>
      </c>
      <c r="AM216" s="26">
        <v>6380</v>
      </c>
      <c r="AN216" s="26">
        <v>166</v>
      </c>
      <c r="AO216" s="26">
        <v>14319</v>
      </c>
      <c r="AP216" s="26">
        <v>378</v>
      </c>
      <c r="AQ216" s="26">
        <v>234</v>
      </c>
      <c r="AR216" s="26" t="s">
        <v>60</v>
      </c>
      <c r="AS216" s="26">
        <v>771</v>
      </c>
      <c r="AT216" s="26">
        <v>3023</v>
      </c>
      <c r="AU216" s="26">
        <v>159</v>
      </c>
      <c r="AV216" s="26">
        <v>1273</v>
      </c>
      <c r="AW216" s="26">
        <v>6768</v>
      </c>
      <c r="AX216" s="26">
        <v>1276</v>
      </c>
      <c r="AY216" s="26">
        <v>1012</v>
      </c>
      <c r="AZ216" s="26">
        <v>11960</v>
      </c>
      <c r="BA216" s="26">
        <v>1787</v>
      </c>
      <c r="BB216" s="26">
        <v>6762</v>
      </c>
      <c r="BC216" s="26">
        <v>1550</v>
      </c>
      <c r="BD216" s="26">
        <v>434</v>
      </c>
    </row>
    <row r="217" spans="1:56" x14ac:dyDescent="0.25">
      <c r="A217" s="7" t="s">
        <v>47</v>
      </c>
      <c r="B217" s="28">
        <v>1040527</v>
      </c>
      <c r="C217" s="28">
        <v>899551</v>
      </c>
      <c r="D217" s="28">
        <v>101165</v>
      </c>
      <c r="E217" s="25">
        <v>33446</v>
      </c>
      <c r="F217" s="26">
        <v>20</v>
      </c>
      <c r="G217" s="26">
        <v>0</v>
      </c>
      <c r="H217" s="26">
        <v>93</v>
      </c>
      <c r="I217" s="26">
        <v>0</v>
      </c>
      <c r="J217" s="26">
        <v>2146</v>
      </c>
      <c r="K217" s="26">
        <v>332</v>
      </c>
      <c r="L217" s="26">
        <v>4170</v>
      </c>
      <c r="M217" s="26">
        <v>0</v>
      </c>
      <c r="N217" s="26">
        <v>313</v>
      </c>
      <c r="O217" s="26">
        <v>2752</v>
      </c>
      <c r="P217" s="26">
        <v>168</v>
      </c>
      <c r="Q217" s="26">
        <v>120</v>
      </c>
      <c r="R217" s="26">
        <v>0</v>
      </c>
      <c r="S217" s="26">
        <v>385</v>
      </c>
      <c r="T217" s="26">
        <v>0</v>
      </c>
      <c r="U217" s="26">
        <v>0</v>
      </c>
      <c r="V217" s="26">
        <v>27</v>
      </c>
      <c r="W217" s="26">
        <v>286</v>
      </c>
      <c r="X217" s="26">
        <v>24</v>
      </c>
      <c r="Y217" s="26">
        <v>279</v>
      </c>
      <c r="Z217" s="26">
        <v>482</v>
      </c>
      <c r="AA217" s="26">
        <v>11253</v>
      </c>
      <c r="AB217" s="26">
        <v>230</v>
      </c>
      <c r="AC217" s="26">
        <v>131</v>
      </c>
      <c r="AD217" s="26">
        <v>0</v>
      </c>
      <c r="AE217" s="26">
        <v>210</v>
      </c>
      <c r="AF217" s="26">
        <v>0</v>
      </c>
      <c r="AG217" s="26">
        <v>188</v>
      </c>
      <c r="AH217" s="26">
        <v>25</v>
      </c>
      <c r="AI217" s="26">
        <v>611</v>
      </c>
      <c r="AJ217" s="26">
        <v>1219</v>
      </c>
      <c r="AK217" s="26">
        <v>36</v>
      </c>
      <c r="AL217" s="26">
        <v>3603</v>
      </c>
      <c r="AM217" s="26">
        <v>478</v>
      </c>
      <c r="AN217" s="26">
        <v>0</v>
      </c>
      <c r="AO217" s="26">
        <v>63</v>
      </c>
      <c r="AP217" s="26">
        <v>0</v>
      </c>
      <c r="AQ217" s="26">
        <v>139</v>
      </c>
      <c r="AR217" s="26">
        <v>735</v>
      </c>
      <c r="AS217" s="26" t="s">
        <v>60</v>
      </c>
      <c r="AT217" s="26">
        <v>481</v>
      </c>
      <c r="AU217" s="26">
        <v>0</v>
      </c>
      <c r="AV217" s="26">
        <v>120</v>
      </c>
      <c r="AW217" s="26">
        <v>823</v>
      </c>
      <c r="AX217" s="26">
        <v>0</v>
      </c>
      <c r="AY217" s="26">
        <v>53</v>
      </c>
      <c r="AZ217" s="26">
        <v>1008</v>
      </c>
      <c r="BA217" s="26">
        <v>287</v>
      </c>
      <c r="BB217" s="26">
        <v>0</v>
      </c>
      <c r="BC217" s="26">
        <v>135</v>
      </c>
      <c r="BD217" s="26">
        <v>21</v>
      </c>
    </row>
    <row r="218" spans="1:56" x14ac:dyDescent="0.25">
      <c r="A218" s="7" t="s">
        <v>48</v>
      </c>
      <c r="B218" s="28">
        <v>4668886</v>
      </c>
      <c r="C218" s="28">
        <v>3929626</v>
      </c>
      <c r="D218" s="28">
        <v>564350</v>
      </c>
      <c r="E218" s="25">
        <v>156705</v>
      </c>
      <c r="F218" s="26">
        <v>1665</v>
      </c>
      <c r="G218" s="26">
        <v>1244</v>
      </c>
      <c r="H218" s="26">
        <v>2222</v>
      </c>
      <c r="I218" s="26">
        <v>839</v>
      </c>
      <c r="J218" s="26">
        <v>5979</v>
      </c>
      <c r="K218" s="26">
        <v>1915</v>
      </c>
      <c r="L218" s="26">
        <v>1590</v>
      </c>
      <c r="M218" s="26">
        <v>697</v>
      </c>
      <c r="N218" s="26">
        <v>435</v>
      </c>
      <c r="O218" s="26">
        <v>11552</v>
      </c>
      <c r="P218" s="26">
        <v>18570</v>
      </c>
      <c r="Q218" s="26">
        <v>638</v>
      </c>
      <c r="R218" s="26">
        <v>198</v>
      </c>
      <c r="S218" s="26">
        <v>2125</v>
      </c>
      <c r="T218" s="26">
        <v>3802</v>
      </c>
      <c r="U218" s="26">
        <v>643</v>
      </c>
      <c r="V218" s="26">
        <v>1064</v>
      </c>
      <c r="W218" s="26">
        <v>1924</v>
      </c>
      <c r="X218" s="26">
        <v>2709</v>
      </c>
      <c r="Y218" s="26">
        <v>2077</v>
      </c>
      <c r="Z218" s="26">
        <v>3565</v>
      </c>
      <c r="AA218" s="26">
        <v>2313</v>
      </c>
      <c r="AB218" s="26">
        <v>2966</v>
      </c>
      <c r="AC218" s="26">
        <v>757</v>
      </c>
      <c r="AD218" s="26">
        <v>1407</v>
      </c>
      <c r="AE218" s="26">
        <v>1884</v>
      </c>
      <c r="AF218" s="26">
        <v>93</v>
      </c>
      <c r="AG218" s="26">
        <v>158</v>
      </c>
      <c r="AH218" s="26">
        <v>1025</v>
      </c>
      <c r="AI218" s="26">
        <v>917</v>
      </c>
      <c r="AJ218" s="26">
        <v>6517</v>
      </c>
      <c r="AK218" s="26">
        <v>1052</v>
      </c>
      <c r="AL218" s="26">
        <v>10746</v>
      </c>
      <c r="AM218" s="26">
        <v>24764</v>
      </c>
      <c r="AN218" s="26">
        <v>656</v>
      </c>
      <c r="AO218" s="26">
        <v>4388</v>
      </c>
      <c r="AP218" s="26">
        <v>555</v>
      </c>
      <c r="AQ218" s="26">
        <v>255</v>
      </c>
      <c r="AR218" s="26">
        <v>6497</v>
      </c>
      <c r="AS218" s="26">
        <v>538</v>
      </c>
      <c r="AT218" s="26" t="s">
        <v>60</v>
      </c>
      <c r="AU218" s="26">
        <v>816</v>
      </c>
      <c r="AV218" s="26">
        <v>3550</v>
      </c>
      <c r="AW218" s="26">
        <v>5351</v>
      </c>
      <c r="AX218" s="26">
        <v>566</v>
      </c>
      <c r="AY218" s="26">
        <v>298</v>
      </c>
      <c r="AZ218" s="26">
        <v>9377</v>
      </c>
      <c r="BA218" s="26">
        <v>1629</v>
      </c>
      <c r="BB218" s="26">
        <v>1345</v>
      </c>
      <c r="BC218" s="26">
        <v>832</v>
      </c>
      <c r="BD218" s="26">
        <v>0</v>
      </c>
    </row>
    <row r="219" spans="1:56" x14ac:dyDescent="0.25">
      <c r="A219" s="7" t="s">
        <v>49</v>
      </c>
      <c r="B219" s="28">
        <v>821669</v>
      </c>
      <c r="C219" s="28">
        <v>676014</v>
      </c>
      <c r="D219" s="28">
        <v>115606</v>
      </c>
      <c r="E219" s="25">
        <v>26051</v>
      </c>
      <c r="F219" s="26">
        <v>0</v>
      </c>
      <c r="G219" s="26">
        <v>855</v>
      </c>
      <c r="H219" s="26">
        <v>435</v>
      </c>
      <c r="I219" s="26">
        <v>227</v>
      </c>
      <c r="J219" s="26">
        <v>1494</v>
      </c>
      <c r="K219" s="26">
        <v>1744</v>
      </c>
      <c r="L219" s="26">
        <v>2</v>
      </c>
      <c r="M219" s="26">
        <v>0</v>
      </c>
      <c r="N219" s="26">
        <v>0</v>
      </c>
      <c r="O219" s="26">
        <v>970</v>
      </c>
      <c r="P219" s="26">
        <v>122</v>
      </c>
      <c r="Q219" s="26">
        <v>8</v>
      </c>
      <c r="R219" s="26">
        <v>78</v>
      </c>
      <c r="S219" s="26">
        <v>74</v>
      </c>
      <c r="T219" s="26">
        <v>210</v>
      </c>
      <c r="U219" s="26">
        <v>2441</v>
      </c>
      <c r="V219" s="26">
        <v>403</v>
      </c>
      <c r="W219" s="26">
        <v>0</v>
      </c>
      <c r="X219" s="26">
        <v>0</v>
      </c>
      <c r="Y219" s="26">
        <v>0</v>
      </c>
      <c r="Z219" s="26">
        <v>60</v>
      </c>
      <c r="AA219" s="26">
        <v>61</v>
      </c>
      <c r="AB219" s="26">
        <v>892</v>
      </c>
      <c r="AC219" s="26">
        <v>3568</v>
      </c>
      <c r="AD219" s="26">
        <v>34</v>
      </c>
      <c r="AE219" s="26">
        <v>474</v>
      </c>
      <c r="AF219" s="26">
        <v>248</v>
      </c>
      <c r="AG219" s="26">
        <v>2175</v>
      </c>
      <c r="AH219" s="26">
        <v>135</v>
      </c>
      <c r="AI219" s="26">
        <v>0</v>
      </c>
      <c r="AJ219" s="26">
        <v>0</v>
      </c>
      <c r="AK219" s="26">
        <v>175</v>
      </c>
      <c r="AL219" s="26">
        <v>371</v>
      </c>
      <c r="AM219" s="26">
        <v>240</v>
      </c>
      <c r="AN219" s="26">
        <v>1725</v>
      </c>
      <c r="AO219" s="26">
        <v>64</v>
      </c>
      <c r="AP219" s="26">
        <v>21</v>
      </c>
      <c r="AQ219" s="26">
        <v>667</v>
      </c>
      <c r="AR219" s="26">
        <v>515</v>
      </c>
      <c r="AS219" s="26">
        <v>0</v>
      </c>
      <c r="AT219" s="26">
        <v>158</v>
      </c>
      <c r="AU219" s="26" t="s">
        <v>60</v>
      </c>
      <c r="AV219" s="26">
        <v>507</v>
      </c>
      <c r="AW219" s="26">
        <v>1715</v>
      </c>
      <c r="AX219" s="26">
        <v>388</v>
      </c>
      <c r="AY219" s="26">
        <v>5</v>
      </c>
      <c r="AZ219" s="26">
        <v>340</v>
      </c>
      <c r="BA219" s="26">
        <v>1026</v>
      </c>
      <c r="BB219" s="26">
        <v>131</v>
      </c>
      <c r="BC219" s="26">
        <v>314</v>
      </c>
      <c r="BD219" s="26">
        <v>979</v>
      </c>
    </row>
    <row r="220" spans="1:56" x14ac:dyDescent="0.25">
      <c r="A220" s="7" t="s">
        <v>50</v>
      </c>
      <c r="B220" s="28">
        <v>6378278</v>
      </c>
      <c r="C220" s="28">
        <v>5396833</v>
      </c>
      <c r="D220" s="28">
        <v>783077</v>
      </c>
      <c r="E220" s="25">
        <v>177098</v>
      </c>
      <c r="F220" s="26">
        <v>12116</v>
      </c>
      <c r="G220" s="26">
        <v>1281</v>
      </c>
      <c r="H220" s="26">
        <v>2250</v>
      </c>
      <c r="I220" s="26">
        <v>3306</v>
      </c>
      <c r="J220" s="26">
        <v>8396</v>
      </c>
      <c r="K220" s="26">
        <v>2473</v>
      </c>
      <c r="L220" s="26">
        <v>936</v>
      </c>
      <c r="M220" s="26">
        <v>176</v>
      </c>
      <c r="N220" s="26">
        <v>180</v>
      </c>
      <c r="O220" s="26">
        <v>15641</v>
      </c>
      <c r="P220" s="26">
        <v>16012</v>
      </c>
      <c r="Q220" s="26">
        <v>1058</v>
      </c>
      <c r="R220" s="26">
        <v>787</v>
      </c>
      <c r="S220" s="26">
        <v>7094</v>
      </c>
      <c r="T220" s="26">
        <v>5591</v>
      </c>
      <c r="U220" s="26">
        <v>617</v>
      </c>
      <c r="V220" s="26">
        <v>2630</v>
      </c>
      <c r="W220" s="26">
        <v>13202</v>
      </c>
      <c r="X220" s="26">
        <v>2452</v>
      </c>
      <c r="Y220" s="26">
        <v>1040</v>
      </c>
      <c r="Z220" s="26">
        <v>1743</v>
      </c>
      <c r="AA220" s="26">
        <v>1525</v>
      </c>
      <c r="AB220" s="26">
        <v>4507</v>
      </c>
      <c r="AC220" s="26">
        <v>1178</v>
      </c>
      <c r="AD220" s="26">
        <v>10568</v>
      </c>
      <c r="AE220" s="26">
        <v>2694</v>
      </c>
      <c r="AF220" s="26">
        <v>308</v>
      </c>
      <c r="AG220" s="26">
        <v>432</v>
      </c>
      <c r="AH220" s="26">
        <v>735</v>
      </c>
      <c r="AI220" s="26">
        <v>271</v>
      </c>
      <c r="AJ220" s="26">
        <v>783</v>
      </c>
      <c r="AK220" s="26">
        <v>751</v>
      </c>
      <c r="AL220" s="26">
        <v>6279</v>
      </c>
      <c r="AM220" s="26">
        <v>5904</v>
      </c>
      <c r="AN220" s="26">
        <v>7</v>
      </c>
      <c r="AO220" s="26">
        <v>6200</v>
      </c>
      <c r="AP220" s="26">
        <v>2495</v>
      </c>
      <c r="AQ220" s="26">
        <v>1080</v>
      </c>
      <c r="AR220" s="26">
        <v>3329</v>
      </c>
      <c r="AS220" s="26">
        <v>26</v>
      </c>
      <c r="AT220" s="26">
        <v>4300</v>
      </c>
      <c r="AU220" s="26">
        <v>0</v>
      </c>
      <c r="AV220" s="26" t="s">
        <v>60</v>
      </c>
      <c r="AW220" s="26">
        <v>8716</v>
      </c>
      <c r="AX220" s="26">
        <v>784</v>
      </c>
      <c r="AY220" s="26">
        <v>133</v>
      </c>
      <c r="AZ220" s="26">
        <v>8008</v>
      </c>
      <c r="BA220" s="26">
        <v>1876</v>
      </c>
      <c r="BB220" s="26">
        <v>3248</v>
      </c>
      <c r="BC220" s="26">
        <v>1622</v>
      </c>
      <c r="BD220" s="26">
        <v>358</v>
      </c>
    </row>
    <row r="221" spans="1:56" x14ac:dyDescent="0.25">
      <c r="A221" s="7" t="s">
        <v>51</v>
      </c>
      <c r="B221" s="28">
        <v>25711791</v>
      </c>
      <c r="C221" s="28">
        <v>21354247</v>
      </c>
      <c r="D221" s="28">
        <v>3656070</v>
      </c>
      <c r="E221" s="25">
        <v>507752</v>
      </c>
      <c r="F221" s="26">
        <v>9993</v>
      </c>
      <c r="G221" s="26">
        <v>6759</v>
      </c>
      <c r="H221" s="26">
        <v>18908</v>
      </c>
      <c r="I221" s="26">
        <v>13781</v>
      </c>
      <c r="J221" s="26">
        <v>62702</v>
      </c>
      <c r="K221" s="26">
        <v>16616</v>
      </c>
      <c r="L221" s="26">
        <v>2769</v>
      </c>
      <c r="M221" s="26">
        <v>181</v>
      </c>
      <c r="N221" s="26">
        <v>1189</v>
      </c>
      <c r="O221" s="26">
        <v>31259</v>
      </c>
      <c r="P221" s="26">
        <v>20362</v>
      </c>
      <c r="Q221" s="26">
        <v>5040</v>
      </c>
      <c r="R221" s="26">
        <v>2387</v>
      </c>
      <c r="S221" s="26">
        <v>19672</v>
      </c>
      <c r="T221" s="26">
        <v>8264</v>
      </c>
      <c r="U221" s="26">
        <v>4934</v>
      </c>
      <c r="V221" s="26">
        <v>12699</v>
      </c>
      <c r="W221" s="26">
        <v>6040</v>
      </c>
      <c r="X221" s="26">
        <v>29348</v>
      </c>
      <c r="Y221" s="26">
        <v>1293</v>
      </c>
      <c r="Z221" s="26">
        <v>4969</v>
      </c>
      <c r="AA221" s="26">
        <v>4813</v>
      </c>
      <c r="AB221" s="26">
        <v>9501</v>
      </c>
      <c r="AC221" s="26">
        <v>2803</v>
      </c>
      <c r="AD221" s="26">
        <v>6402</v>
      </c>
      <c r="AE221" s="26">
        <v>12319</v>
      </c>
      <c r="AF221" s="26">
        <v>1813</v>
      </c>
      <c r="AG221" s="26">
        <v>4794</v>
      </c>
      <c r="AH221" s="26">
        <v>8266</v>
      </c>
      <c r="AI221" s="26">
        <v>761</v>
      </c>
      <c r="AJ221" s="26">
        <v>6797</v>
      </c>
      <c r="AK221" s="26">
        <v>16762</v>
      </c>
      <c r="AL221" s="26">
        <v>20274</v>
      </c>
      <c r="AM221" s="26">
        <v>22660</v>
      </c>
      <c r="AN221" s="26">
        <v>989</v>
      </c>
      <c r="AO221" s="26">
        <v>8728</v>
      </c>
      <c r="AP221" s="26">
        <v>26284</v>
      </c>
      <c r="AQ221" s="26">
        <v>3827</v>
      </c>
      <c r="AR221" s="26">
        <v>10449</v>
      </c>
      <c r="AS221" s="26">
        <v>1763</v>
      </c>
      <c r="AT221" s="26">
        <v>4470</v>
      </c>
      <c r="AU221" s="26">
        <v>1264</v>
      </c>
      <c r="AV221" s="26">
        <v>10368</v>
      </c>
      <c r="AW221" s="26" t="s">
        <v>60</v>
      </c>
      <c r="AX221" s="26">
        <v>4610</v>
      </c>
      <c r="AY221" s="26">
        <v>113</v>
      </c>
      <c r="AZ221" s="26">
        <v>17734</v>
      </c>
      <c r="BA221" s="26">
        <v>11630</v>
      </c>
      <c r="BB221" s="26">
        <v>1729</v>
      </c>
      <c r="BC221" s="26">
        <v>4192</v>
      </c>
      <c r="BD221" s="26">
        <v>2472</v>
      </c>
    </row>
    <row r="222" spans="1:56" x14ac:dyDescent="0.25">
      <c r="A222" s="7" t="s">
        <v>52</v>
      </c>
      <c r="B222" s="28">
        <v>2805440</v>
      </c>
      <c r="C222" s="28">
        <v>2324019</v>
      </c>
      <c r="D222" s="28">
        <v>373980</v>
      </c>
      <c r="E222" s="25">
        <v>87870</v>
      </c>
      <c r="F222" s="26">
        <v>126</v>
      </c>
      <c r="G222" s="26">
        <v>2819</v>
      </c>
      <c r="H222" s="26">
        <v>7966</v>
      </c>
      <c r="I222" s="26">
        <v>361</v>
      </c>
      <c r="J222" s="26">
        <v>15286</v>
      </c>
      <c r="K222" s="26">
        <v>5350</v>
      </c>
      <c r="L222" s="26">
        <v>142</v>
      </c>
      <c r="M222" s="26">
        <v>0</v>
      </c>
      <c r="N222" s="26">
        <v>0</v>
      </c>
      <c r="O222" s="26">
        <v>2428</v>
      </c>
      <c r="P222" s="26">
        <v>1142</v>
      </c>
      <c r="Q222" s="26">
        <v>1436</v>
      </c>
      <c r="R222" s="26">
        <v>5129</v>
      </c>
      <c r="S222" s="26">
        <v>1588</v>
      </c>
      <c r="T222" s="26">
        <v>475</v>
      </c>
      <c r="U222" s="26">
        <v>2791</v>
      </c>
      <c r="V222" s="26">
        <v>398</v>
      </c>
      <c r="W222" s="26">
        <v>217</v>
      </c>
      <c r="X222" s="26">
        <v>345</v>
      </c>
      <c r="Y222" s="26">
        <v>380</v>
      </c>
      <c r="Z222" s="26">
        <v>613</v>
      </c>
      <c r="AA222" s="26">
        <v>1503</v>
      </c>
      <c r="AB222" s="26">
        <v>1670</v>
      </c>
      <c r="AC222" s="26">
        <v>385</v>
      </c>
      <c r="AD222" s="26">
        <v>284</v>
      </c>
      <c r="AE222" s="26">
        <v>1553</v>
      </c>
      <c r="AF222" s="26">
        <v>1057</v>
      </c>
      <c r="AG222" s="26">
        <v>489</v>
      </c>
      <c r="AH222" s="26">
        <v>5391</v>
      </c>
      <c r="AI222" s="26">
        <v>507</v>
      </c>
      <c r="AJ222" s="26">
        <v>437</v>
      </c>
      <c r="AK222" s="26">
        <v>686</v>
      </c>
      <c r="AL222" s="26">
        <v>2129</v>
      </c>
      <c r="AM222" s="26">
        <v>842</v>
      </c>
      <c r="AN222" s="26">
        <v>175</v>
      </c>
      <c r="AO222" s="26">
        <v>1875</v>
      </c>
      <c r="AP222" s="26">
        <v>1338</v>
      </c>
      <c r="AQ222" s="26">
        <v>4089</v>
      </c>
      <c r="AR222" s="26">
        <v>944</v>
      </c>
      <c r="AS222" s="26">
        <v>351</v>
      </c>
      <c r="AT222" s="26">
        <v>60</v>
      </c>
      <c r="AU222" s="26">
        <v>47</v>
      </c>
      <c r="AV222" s="26">
        <v>863</v>
      </c>
      <c r="AW222" s="26">
        <v>3605</v>
      </c>
      <c r="AX222" s="26" t="s">
        <v>60</v>
      </c>
      <c r="AY222" s="26">
        <v>39</v>
      </c>
      <c r="AZ222" s="26">
        <v>1369</v>
      </c>
      <c r="BA222" s="26">
        <v>3529</v>
      </c>
      <c r="BB222" s="26">
        <v>0</v>
      </c>
      <c r="BC222" s="26">
        <v>1445</v>
      </c>
      <c r="BD222" s="26">
        <v>2216</v>
      </c>
    </row>
    <row r="223" spans="1:56" x14ac:dyDescent="0.25">
      <c r="A223" s="7" t="s">
        <v>53</v>
      </c>
      <c r="B223" s="28">
        <v>620224</v>
      </c>
      <c r="C223" s="28">
        <v>532237</v>
      </c>
      <c r="D223" s="28">
        <v>61242</v>
      </c>
      <c r="E223" s="25">
        <v>24431</v>
      </c>
      <c r="F223" s="26">
        <v>16</v>
      </c>
      <c r="G223" s="26">
        <v>93</v>
      </c>
      <c r="H223" s="26">
        <v>127</v>
      </c>
      <c r="I223" s="26">
        <v>0</v>
      </c>
      <c r="J223" s="26">
        <v>1112</v>
      </c>
      <c r="K223" s="26">
        <v>382</v>
      </c>
      <c r="L223" s="26">
        <v>1626</v>
      </c>
      <c r="M223" s="26">
        <v>0</v>
      </c>
      <c r="N223" s="26">
        <v>116</v>
      </c>
      <c r="O223" s="26">
        <v>966</v>
      </c>
      <c r="P223" s="26">
        <v>56</v>
      </c>
      <c r="Q223" s="26">
        <v>6</v>
      </c>
      <c r="R223" s="26">
        <v>0</v>
      </c>
      <c r="S223" s="26">
        <v>230</v>
      </c>
      <c r="T223" s="26">
        <v>68</v>
      </c>
      <c r="U223" s="26">
        <v>30</v>
      </c>
      <c r="V223" s="26">
        <v>0</v>
      </c>
      <c r="W223" s="26">
        <v>1243</v>
      </c>
      <c r="X223" s="26">
        <v>73</v>
      </c>
      <c r="Y223" s="26">
        <v>883</v>
      </c>
      <c r="Z223" s="26">
        <v>862</v>
      </c>
      <c r="AA223" s="26">
        <v>3318</v>
      </c>
      <c r="AB223" s="26">
        <v>284</v>
      </c>
      <c r="AC223" s="26">
        <v>315</v>
      </c>
      <c r="AD223" s="26">
        <v>0</v>
      </c>
      <c r="AE223" s="26">
        <v>23</v>
      </c>
      <c r="AF223" s="26">
        <v>147</v>
      </c>
      <c r="AG223" s="26">
        <v>0</v>
      </c>
      <c r="AH223" s="26">
        <v>17</v>
      </c>
      <c r="AI223" s="26">
        <v>2893</v>
      </c>
      <c r="AJ223" s="26">
        <v>833</v>
      </c>
      <c r="AK223" s="26">
        <v>74</v>
      </c>
      <c r="AL223" s="26">
        <v>4780</v>
      </c>
      <c r="AM223" s="26">
        <v>328</v>
      </c>
      <c r="AN223" s="26">
        <v>0</v>
      </c>
      <c r="AO223" s="26">
        <v>214</v>
      </c>
      <c r="AP223" s="26">
        <v>11</v>
      </c>
      <c r="AQ223" s="26">
        <v>26</v>
      </c>
      <c r="AR223" s="26">
        <v>935</v>
      </c>
      <c r="AS223" s="26">
        <v>341</v>
      </c>
      <c r="AT223" s="26">
        <v>124</v>
      </c>
      <c r="AU223" s="26">
        <v>39</v>
      </c>
      <c r="AV223" s="26">
        <v>193</v>
      </c>
      <c r="AW223" s="26">
        <v>493</v>
      </c>
      <c r="AX223" s="26">
        <v>81</v>
      </c>
      <c r="AY223" s="26" t="s">
        <v>60</v>
      </c>
      <c r="AZ223" s="26">
        <v>728</v>
      </c>
      <c r="BA223" s="26">
        <v>98</v>
      </c>
      <c r="BB223" s="26">
        <v>0</v>
      </c>
      <c r="BC223" s="26">
        <v>151</v>
      </c>
      <c r="BD223" s="26">
        <v>96</v>
      </c>
    </row>
    <row r="224" spans="1:56" x14ac:dyDescent="0.25">
      <c r="A224" s="7" t="s">
        <v>54</v>
      </c>
      <c r="B224" s="28">
        <v>8085389</v>
      </c>
      <c r="C224" s="28">
        <v>6857430</v>
      </c>
      <c r="D224" s="28">
        <v>915242</v>
      </c>
      <c r="E224" s="25">
        <v>250653</v>
      </c>
      <c r="F224" s="26">
        <v>2515</v>
      </c>
      <c r="G224" s="26">
        <v>1906</v>
      </c>
      <c r="H224" s="26">
        <v>2420</v>
      </c>
      <c r="I224" s="26">
        <v>445</v>
      </c>
      <c r="J224" s="26">
        <v>14780</v>
      </c>
      <c r="K224" s="26">
        <v>5352</v>
      </c>
      <c r="L224" s="26">
        <v>2725</v>
      </c>
      <c r="M224" s="26">
        <v>2279</v>
      </c>
      <c r="N224" s="26">
        <v>10964</v>
      </c>
      <c r="O224" s="26">
        <v>19574</v>
      </c>
      <c r="P224" s="26">
        <v>9535</v>
      </c>
      <c r="Q224" s="26">
        <v>3823</v>
      </c>
      <c r="R224" s="26">
        <v>652</v>
      </c>
      <c r="S224" s="26">
        <v>7089</v>
      </c>
      <c r="T224" s="26">
        <v>2663</v>
      </c>
      <c r="U224" s="26">
        <v>221</v>
      </c>
      <c r="V224" s="26">
        <v>1144</v>
      </c>
      <c r="W224" s="26">
        <v>3908</v>
      </c>
      <c r="X224" s="26">
        <v>1638</v>
      </c>
      <c r="Y224" s="26">
        <v>1144</v>
      </c>
      <c r="Z224" s="26">
        <v>23925</v>
      </c>
      <c r="AA224" s="26">
        <v>3767</v>
      </c>
      <c r="AB224" s="26">
        <v>2982</v>
      </c>
      <c r="AC224" s="26">
        <v>2294</v>
      </c>
      <c r="AD224" s="26">
        <v>1344</v>
      </c>
      <c r="AE224" s="26">
        <v>1914</v>
      </c>
      <c r="AF224" s="26">
        <v>658</v>
      </c>
      <c r="AG224" s="26">
        <v>357</v>
      </c>
      <c r="AH224" s="26">
        <v>973</v>
      </c>
      <c r="AI224" s="26">
        <v>535</v>
      </c>
      <c r="AJ224" s="26">
        <v>9073</v>
      </c>
      <c r="AK224" s="26">
        <v>947</v>
      </c>
      <c r="AL224" s="26">
        <v>15893</v>
      </c>
      <c r="AM224" s="26">
        <v>25575</v>
      </c>
      <c r="AN224" s="26">
        <v>852</v>
      </c>
      <c r="AO224" s="26">
        <v>5622</v>
      </c>
      <c r="AP224" s="26">
        <v>2810</v>
      </c>
      <c r="AQ224" s="26">
        <v>1541</v>
      </c>
      <c r="AR224" s="26">
        <v>14190</v>
      </c>
      <c r="AS224" s="26">
        <v>1605</v>
      </c>
      <c r="AT224" s="26">
        <v>7936</v>
      </c>
      <c r="AU224" s="26">
        <v>35</v>
      </c>
      <c r="AV224" s="26">
        <v>6189</v>
      </c>
      <c r="AW224" s="26">
        <v>12944</v>
      </c>
      <c r="AX224" s="26">
        <v>2092</v>
      </c>
      <c r="AY224" s="26">
        <v>423</v>
      </c>
      <c r="AZ224" s="26" t="s">
        <v>60</v>
      </c>
      <c r="BA224" s="26">
        <v>4160</v>
      </c>
      <c r="BB224" s="26">
        <v>3839</v>
      </c>
      <c r="BC224" s="26">
        <v>1258</v>
      </c>
      <c r="BD224" s="26">
        <v>143</v>
      </c>
    </row>
    <row r="225" spans="1:56" x14ac:dyDescent="0.25">
      <c r="A225" s="7" t="s">
        <v>55</v>
      </c>
      <c r="B225" s="28">
        <v>6815763</v>
      </c>
      <c r="C225" s="28">
        <v>5648199</v>
      </c>
      <c r="D225" s="28">
        <v>904695</v>
      </c>
      <c r="E225" s="25">
        <v>215494</v>
      </c>
      <c r="F225" s="26">
        <v>1507</v>
      </c>
      <c r="G225" s="26">
        <v>4328</v>
      </c>
      <c r="H225" s="26">
        <v>8362</v>
      </c>
      <c r="I225" s="26">
        <v>1413</v>
      </c>
      <c r="J225" s="26">
        <v>45597</v>
      </c>
      <c r="K225" s="26">
        <v>5195</v>
      </c>
      <c r="L225" s="26">
        <v>2901</v>
      </c>
      <c r="M225" s="26">
        <v>100</v>
      </c>
      <c r="N225" s="26">
        <v>773</v>
      </c>
      <c r="O225" s="26">
        <v>9370</v>
      </c>
      <c r="P225" s="26">
        <v>6363</v>
      </c>
      <c r="Q225" s="26">
        <v>5239</v>
      </c>
      <c r="R225" s="26">
        <v>10604</v>
      </c>
      <c r="S225" s="26">
        <v>4298</v>
      </c>
      <c r="T225" s="26">
        <v>1089</v>
      </c>
      <c r="U225" s="26">
        <v>1159</v>
      </c>
      <c r="V225" s="26">
        <v>2544</v>
      </c>
      <c r="W225" s="26">
        <v>1368</v>
      </c>
      <c r="X225" s="26">
        <v>1646</v>
      </c>
      <c r="Y225" s="26">
        <v>532</v>
      </c>
      <c r="Z225" s="26">
        <v>1191</v>
      </c>
      <c r="AA225" s="26">
        <v>2911</v>
      </c>
      <c r="AB225" s="26">
        <v>3470</v>
      </c>
      <c r="AC225" s="26">
        <v>2703</v>
      </c>
      <c r="AD225" s="26">
        <v>615</v>
      </c>
      <c r="AE225" s="26">
        <v>2802</v>
      </c>
      <c r="AF225" s="26">
        <v>2919</v>
      </c>
      <c r="AG225" s="26">
        <v>682</v>
      </c>
      <c r="AH225" s="26">
        <v>5671</v>
      </c>
      <c r="AI225" s="26">
        <v>309</v>
      </c>
      <c r="AJ225" s="26">
        <v>2300</v>
      </c>
      <c r="AK225" s="26">
        <v>872</v>
      </c>
      <c r="AL225" s="26">
        <v>5562</v>
      </c>
      <c r="AM225" s="26">
        <v>4088</v>
      </c>
      <c r="AN225" s="26">
        <v>217</v>
      </c>
      <c r="AO225" s="26">
        <v>3192</v>
      </c>
      <c r="AP225" s="26">
        <v>1223</v>
      </c>
      <c r="AQ225" s="26">
        <v>25525</v>
      </c>
      <c r="AR225" s="26">
        <v>3397</v>
      </c>
      <c r="AS225" s="26">
        <v>97</v>
      </c>
      <c r="AT225" s="26">
        <v>2727</v>
      </c>
      <c r="AU225" s="26">
        <v>94</v>
      </c>
      <c r="AV225" s="26">
        <v>3206</v>
      </c>
      <c r="AW225" s="26">
        <v>14196</v>
      </c>
      <c r="AX225" s="26">
        <v>5298</v>
      </c>
      <c r="AY225" s="26">
        <v>223</v>
      </c>
      <c r="AZ225" s="26">
        <v>3839</v>
      </c>
      <c r="BA225" s="26" t="s">
        <v>60</v>
      </c>
      <c r="BB225" s="26">
        <v>215</v>
      </c>
      <c r="BC225" s="26">
        <v>1168</v>
      </c>
      <c r="BD225" s="26">
        <v>394</v>
      </c>
    </row>
    <row r="226" spans="1:56" x14ac:dyDescent="0.25">
      <c r="A226" s="7" t="s">
        <v>56</v>
      </c>
      <c r="B226" s="28">
        <v>1837518</v>
      </c>
      <c r="C226" s="28">
        <v>1613322</v>
      </c>
      <c r="D226" s="28">
        <v>174112</v>
      </c>
      <c r="E226" s="25">
        <v>47125</v>
      </c>
      <c r="F226" s="26">
        <v>477</v>
      </c>
      <c r="G226" s="26">
        <v>306</v>
      </c>
      <c r="H226" s="26">
        <v>79</v>
      </c>
      <c r="I226" s="26">
        <v>0</v>
      </c>
      <c r="J226" s="26">
        <v>1231</v>
      </c>
      <c r="K226" s="26">
        <v>104</v>
      </c>
      <c r="L226" s="26">
        <v>143</v>
      </c>
      <c r="M226" s="26">
        <v>674</v>
      </c>
      <c r="N226" s="26">
        <v>294</v>
      </c>
      <c r="O226" s="26">
        <v>1919</v>
      </c>
      <c r="P226" s="26">
        <v>1108</v>
      </c>
      <c r="Q226" s="26">
        <v>166</v>
      </c>
      <c r="R226" s="26">
        <v>181</v>
      </c>
      <c r="S226" s="26">
        <v>220</v>
      </c>
      <c r="T226" s="26">
        <v>328</v>
      </c>
      <c r="U226" s="26">
        <v>68</v>
      </c>
      <c r="V226" s="26">
        <v>39</v>
      </c>
      <c r="W226" s="26">
        <v>2249</v>
      </c>
      <c r="X226" s="26">
        <v>90</v>
      </c>
      <c r="Y226" s="26">
        <v>35</v>
      </c>
      <c r="Z226" s="26">
        <v>5352</v>
      </c>
      <c r="AA226" s="26">
        <v>164</v>
      </c>
      <c r="AB226" s="26">
        <v>778</v>
      </c>
      <c r="AC226" s="26">
        <v>20</v>
      </c>
      <c r="AD226" s="26">
        <v>0</v>
      </c>
      <c r="AE226" s="26">
        <v>59</v>
      </c>
      <c r="AF226" s="26">
        <v>0</v>
      </c>
      <c r="AG226" s="26">
        <v>0</v>
      </c>
      <c r="AH226" s="26">
        <v>229</v>
      </c>
      <c r="AI226" s="26">
        <v>129</v>
      </c>
      <c r="AJ226" s="26">
        <v>1213</v>
      </c>
      <c r="AK226" s="26">
        <v>81</v>
      </c>
      <c r="AL226" s="26">
        <v>1721</v>
      </c>
      <c r="AM226" s="26">
        <v>4683</v>
      </c>
      <c r="AN226" s="26">
        <v>175</v>
      </c>
      <c r="AO226" s="26">
        <v>6757</v>
      </c>
      <c r="AP226" s="26">
        <v>520</v>
      </c>
      <c r="AQ226" s="26">
        <v>118</v>
      </c>
      <c r="AR226" s="26">
        <v>5208</v>
      </c>
      <c r="AS226" s="26">
        <v>0</v>
      </c>
      <c r="AT226" s="26">
        <v>1098</v>
      </c>
      <c r="AU226" s="26">
        <v>36</v>
      </c>
      <c r="AV226" s="26">
        <v>1061</v>
      </c>
      <c r="AW226" s="26">
        <v>622</v>
      </c>
      <c r="AX226" s="26">
        <v>0</v>
      </c>
      <c r="AY226" s="26">
        <v>54</v>
      </c>
      <c r="AZ226" s="26">
        <v>6317</v>
      </c>
      <c r="BA226" s="26">
        <v>297</v>
      </c>
      <c r="BB226" s="26" t="s">
        <v>60</v>
      </c>
      <c r="BC226" s="26">
        <v>470</v>
      </c>
      <c r="BD226" s="26">
        <v>252</v>
      </c>
    </row>
    <row r="227" spans="1:56" x14ac:dyDescent="0.25">
      <c r="A227" s="7" t="s">
        <v>57</v>
      </c>
      <c r="B227" s="28">
        <v>5660677</v>
      </c>
      <c r="C227" s="28">
        <v>4849945</v>
      </c>
      <c r="D227" s="28">
        <v>693737</v>
      </c>
      <c r="E227" s="25">
        <v>99192</v>
      </c>
      <c r="F227" s="26">
        <v>323</v>
      </c>
      <c r="G227" s="26">
        <v>236</v>
      </c>
      <c r="H227" s="26">
        <v>3257</v>
      </c>
      <c r="I227" s="26">
        <v>253</v>
      </c>
      <c r="J227" s="26">
        <v>5347</v>
      </c>
      <c r="K227" s="26">
        <v>1600</v>
      </c>
      <c r="L227" s="26">
        <v>657</v>
      </c>
      <c r="M227" s="26">
        <v>296</v>
      </c>
      <c r="N227" s="26">
        <v>15</v>
      </c>
      <c r="O227" s="26">
        <v>4937</v>
      </c>
      <c r="P227" s="26">
        <v>970</v>
      </c>
      <c r="Q227" s="26">
        <v>333</v>
      </c>
      <c r="R227" s="26">
        <v>360</v>
      </c>
      <c r="S227" s="26">
        <v>22285</v>
      </c>
      <c r="T227" s="26">
        <v>2480</v>
      </c>
      <c r="U227" s="26">
        <v>4161</v>
      </c>
      <c r="V227" s="26">
        <v>1160</v>
      </c>
      <c r="W227" s="26">
        <v>635</v>
      </c>
      <c r="X227" s="26">
        <v>598</v>
      </c>
      <c r="Y227" s="26">
        <v>233</v>
      </c>
      <c r="Z227" s="26">
        <v>1306</v>
      </c>
      <c r="AA227" s="26">
        <v>489</v>
      </c>
      <c r="AB227" s="26">
        <v>3917</v>
      </c>
      <c r="AC227" s="26">
        <v>18965</v>
      </c>
      <c r="AD227" s="26">
        <v>238</v>
      </c>
      <c r="AE227" s="26">
        <v>1263</v>
      </c>
      <c r="AF227" s="26">
        <v>784</v>
      </c>
      <c r="AG227" s="26">
        <v>324</v>
      </c>
      <c r="AH227" s="26">
        <v>1163</v>
      </c>
      <c r="AI227" s="26">
        <v>3</v>
      </c>
      <c r="AJ227" s="26">
        <v>606</v>
      </c>
      <c r="AK227" s="26">
        <v>526</v>
      </c>
      <c r="AL227" s="26">
        <v>2033</v>
      </c>
      <c r="AM227" s="26">
        <v>2939</v>
      </c>
      <c r="AN227" s="26">
        <v>284</v>
      </c>
      <c r="AO227" s="26">
        <v>2610</v>
      </c>
      <c r="AP227" s="26">
        <v>289</v>
      </c>
      <c r="AQ227" s="26">
        <v>945</v>
      </c>
      <c r="AR227" s="26">
        <v>1563</v>
      </c>
      <c r="AS227" s="26">
        <v>144</v>
      </c>
      <c r="AT227" s="26">
        <v>1053</v>
      </c>
      <c r="AU227" s="26">
        <v>329</v>
      </c>
      <c r="AV227" s="26">
        <v>1051</v>
      </c>
      <c r="AW227" s="26">
        <v>2765</v>
      </c>
      <c r="AX227" s="26">
        <v>900</v>
      </c>
      <c r="AY227" s="26">
        <v>62</v>
      </c>
      <c r="AZ227" s="26">
        <v>1267</v>
      </c>
      <c r="BA227" s="26">
        <v>1208</v>
      </c>
      <c r="BB227" s="26">
        <v>0</v>
      </c>
      <c r="BC227" s="26" t="s">
        <v>60</v>
      </c>
      <c r="BD227" s="26">
        <v>30</v>
      </c>
    </row>
    <row r="228" spans="1:56" x14ac:dyDescent="0.25">
      <c r="A228" s="7" t="s">
        <v>58</v>
      </c>
      <c r="B228" s="28">
        <v>569734</v>
      </c>
      <c r="C228" s="28">
        <v>459226</v>
      </c>
      <c r="D228" s="28">
        <v>77324</v>
      </c>
      <c r="E228" s="25">
        <v>31149</v>
      </c>
      <c r="F228" s="26">
        <v>260</v>
      </c>
      <c r="G228" s="26">
        <v>590</v>
      </c>
      <c r="H228" s="26">
        <v>2014</v>
      </c>
      <c r="I228" s="26">
        <v>244</v>
      </c>
      <c r="J228" s="26">
        <v>2035</v>
      </c>
      <c r="K228" s="26">
        <v>5599</v>
      </c>
      <c r="L228" s="26">
        <v>0</v>
      </c>
      <c r="M228" s="26">
        <v>0</v>
      </c>
      <c r="N228" s="26">
        <v>0</v>
      </c>
      <c r="O228" s="26">
        <v>733</v>
      </c>
      <c r="P228" s="26">
        <v>166</v>
      </c>
      <c r="Q228" s="26">
        <v>0</v>
      </c>
      <c r="R228" s="26">
        <v>745</v>
      </c>
      <c r="S228" s="26">
        <v>905</v>
      </c>
      <c r="T228" s="26">
        <v>179</v>
      </c>
      <c r="U228" s="26">
        <v>259</v>
      </c>
      <c r="V228" s="26">
        <v>539</v>
      </c>
      <c r="W228" s="26">
        <v>4</v>
      </c>
      <c r="X228" s="26">
        <v>88</v>
      </c>
      <c r="Y228" s="26">
        <v>0</v>
      </c>
      <c r="Z228" s="26">
        <v>294</v>
      </c>
      <c r="AA228" s="26">
        <v>548</v>
      </c>
      <c r="AB228" s="26">
        <v>965</v>
      </c>
      <c r="AC228" s="26">
        <v>290</v>
      </c>
      <c r="AD228" s="26">
        <v>136</v>
      </c>
      <c r="AE228" s="26">
        <v>244</v>
      </c>
      <c r="AF228" s="26">
        <v>1901</v>
      </c>
      <c r="AG228" s="26">
        <v>1216</v>
      </c>
      <c r="AH228" s="26">
        <v>355</v>
      </c>
      <c r="AI228" s="26">
        <v>0</v>
      </c>
      <c r="AJ228" s="26">
        <v>121</v>
      </c>
      <c r="AK228" s="26">
        <v>604</v>
      </c>
      <c r="AL228" s="26">
        <v>231</v>
      </c>
      <c r="AM228" s="26">
        <v>459</v>
      </c>
      <c r="AN228" s="26">
        <v>338</v>
      </c>
      <c r="AO228" s="26">
        <v>819</v>
      </c>
      <c r="AP228" s="26">
        <v>964</v>
      </c>
      <c r="AQ228" s="26">
        <v>893</v>
      </c>
      <c r="AR228" s="26">
        <v>230</v>
      </c>
      <c r="AS228" s="26">
        <v>0</v>
      </c>
      <c r="AT228" s="26">
        <v>122</v>
      </c>
      <c r="AU228" s="26">
        <v>1175</v>
      </c>
      <c r="AV228" s="26">
        <v>4</v>
      </c>
      <c r="AW228" s="26">
        <v>1427</v>
      </c>
      <c r="AX228" s="26">
        <v>1710</v>
      </c>
      <c r="AY228" s="26">
        <v>0</v>
      </c>
      <c r="AZ228" s="26">
        <v>138</v>
      </c>
      <c r="BA228" s="26">
        <v>1323</v>
      </c>
      <c r="BB228" s="26">
        <v>0</v>
      </c>
      <c r="BC228" s="26">
        <v>282</v>
      </c>
      <c r="BD228" s="26" t="s">
        <v>60</v>
      </c>
    </row>
    <row r="229" spans="1:56" x14ac:dyDescent="0.25">
      <c r="F229" s="40"/>
    </row>
    <row r="230" spans="1:56" x14ac:dyDescent="0.25">
      <c r="F230" s="3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BF66"/>
  <sheetViews>
    <sheetView showGridLines="0" zoomScaleNormal="100" workbookViewId="0"/>
  </sheetViews>
  <sheetFormatPr defaultRowHeight="15" x14ac:dyDescent="0.25"/>
  <cols>
    <col min="1" max="1" width="9.140625" style="1"/>
    <col min="2" max="2" width="17.7109375" style="1" customWidth="1"/>
    <col min="3" max="3" width="11.28515625" style="1" bestFit="1" customWidth="1"/>
    <col min="4" max="4" width="12.42578125" style="1" bestFit="1" customWidth="1"/>
    <col min="5" max="5" width="11.42578125" style="1" bestFit="1" customWidth="1"/>
    <col min="6" max="6" width="9.85546875" style="1" bestFit="1" customWidth="1"/>
    <col min="7" max="7" width="9.5703125" style="1" bestFit="1" customWidth="1"/>
    <col min="8" max="12" width="9.42578125" style="1" bestFit="1" customWidth="1"/>
    <col min="13" max="13" width="9.5703125" style="1" bestFit="1" customWidth="1"/>
    <col min="14" max="16" width="9.42578125" style="1" bestFit="1" customWidth="1"/>
    <col min="17" max="17" width="9.5703125" style="1" bestFit="1" customWidth="1"/>
    <col min="18" max="18" width="9.42578125" style="1" bestFit="1" customWidth="1"/>
    <col min="19" max="19" width="9.5703125" style="1" bestFit="1" customWidth="1"/>
    <col min="20" max="26" width="9.42578125" style="1" bestFit="1" customWidth="1"/>
    <col min="27" max="27" width="9.5703125" style="1" bestFit="1" customWidth="1"/>
    <col min="28" max="28" width="9.42578125" style="1" bestFit="1" customWidth="1"/>
    <col min="29" max="29" width="9.5703125" style="1" bestFit="1" customWidth="1"/>
    <col min="30" max="34" width="9.42578125" style="1" bestFit="1" customWidth="1"/>
    <col min="35" max="35" width="9.5703125" style="1" bestFit="1" customWidth="1"/>
    <col min="36" max="50" width="9.42578125" style="1" bestFit="1" customWidth="1"/>
    <col min="51" max="51" width="9.5703125" style="1" bestFit="1" customWidth="1"/>
    <col min="52" max="58" width="9.42578125" style="1" bestFit="1" customWidth="1"/>
    <col min="59" max="16384" width="9.140625" style="1"/>
  </cols>
  <sheetData>
    <row r="2" spans="1:58" x14ac:dyDescent="0.25">
      <c r="B2" s="2" t="s">
        <v>0</v>
      </c>
    </row>
    <row r="3" spans="1:58" x14ac:dyDescent="0.25">
      <c r="B3" s="3" t="s">
        <v>1</v>
      </c>
    </row>
    <row r="4" spans="1:58" x14ac:dyDescent="0.25">
      <c r="B4" s="3" t="s">
        <v>2</v>
      </c>
    </row>
    <row r="5" spans="1:58" x14ac:dyDescent="0.25">
      <c r="B5" s="1" t="s">
        <v>3</v>
      </c>
    </row>
    <row r="6" spans="1:58" x14ac:dyDescent="0.25">
      <c r="F6" s="4" t="s">
        <v>68</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row>
    <row r="7" spans="1:58" ht="15" customHeight="1" x14ac:dyDescent="0.25">
      <c r="B7" s="15"/>
      <c r="C7" s="23"/>
      <c r="D7" s="23"/>
      <c r="E7" s="23"/>
      <c r="F7" s="8">
        <v>1</v>
      </c>
      <c r="G7" s="9">
        <v>2</v>
      </c>
      <c r="H7" s="9">
        <v>3</v>
      </c>
      <c r="I7" s="9">
        <v>4</v>
      </c>
      <c r="J7" s="9">
        <v>5</v>
      </c>
      <c r="K7" s="9">
        <v>6</v>
      </c>
      <c r="L7" s="9">
        <v>7</v>
      </c>
      <c r="M7" s="9">
        <v>8</v>
      </c>
      <c r="N7" s="9">
        <v>9</v>
      </c>
      <c r="O7" s="9">
        <v>10</v>
      </c>
      <c r="P7" s="9">
        <v>11</v>
      </c>
      <c r="Q7" s="9">
        <v>12</v>
      </c>
      <c r="R7" s="9">
        <v>13</v>
      </c>
      <c r="S7" s="9">
        <v>14</v>
      </c>
      <c r="T7" s="9">
        <v>15</v>
      </c>
      <c r="U7" s="9">
        <v>16</v>
      </c>
      <c r="V7" s="9">
        <v>17</v>
      </c>
      <c r="W7" s="9">
        <v>18</v>
      </c>
      <c r="X7" s="9">
        <v>19</v>
      </c>
      <c r="Y7" s="9">
        <v>20</v>
      </c>
      <c r="Z7" s="9">
        <v>21</v>
      </c>
      <c r="AA7" s="9">
        <v>22</v>
      </c>
      <c r="AB7" s="9">
        <v>23</v>
      </c>
      <c r="AC7" s="9">
        <v>24</v>
      </c>
      <c r="AD7" s="9">
        <v>25</v>
      </c>
      <c r="AE7" s="9">
        <v>26</v>
      </c>
      <c r="AF7" s="9">
        <v>27</v>
      </c>
      <c r="AG7" s="9">
        <v>28</v>
      </c>
      <c r="AH7" s="9">
        <v>29</v>
      </c>
      <c r="AI7" s="9">
        <v>30</v>
      </c>
      <c r="AJ7" s="9">
        <v>31</v>
      </c>
      <c r="AK7" s="9">
        <v>32</v>
      </c>
      <c r="AL7" s="9">
        <v>33</v>
      </c>
      <c r="AM7" s="9">
        <v>34</v>
      </c>
      <c r="AN7" s="9">
        <v>35</v>
      </c>
      <c r="AO7" s="9">
        <v>36</v>
      </c>
      <c r="AP7" s="9">
        <v>37</v>
      </c>
      <c r="AQ7" s="9">
        <v>38</v>
      </c>
      <c r="AR7" s="9">
        <v>39</v>
      </c>
      <c r="AS7" s="9">
        <v>40</v>
      </c>
      <c r="AT7" s="9">
        <v>41</v>
      </c>
      <c r="AU7" s="9">
        <v>42</v>
      </c>
      <c r="AV7" s="9">
        <v>43</v>
      </c>
      <c r="AW7" s="9">
        <v>44</v>
      </c>
      <c r="AX7" s="9">
        <v>45</v>
      </c>
      <c r="AY7" s="9">
        <v>46</v>
      </c>
      <c r="AZ7" s="9">
        <v>47</v>
      </c>
      <c r="BA7" s="9">
        <v>48</v>
      </c>
      <c r="BB7" s="9">
        <v>49</v>
      </c>
      <c r="BC7" s="9">
        <v>50</v>
      </c>
      <c r="BD7" s="9">
        <v>51</v>
      </c>
      <c r="BE7" s="9">
        <v>52</v>
      </c>
      <c r="BF7" s="9">
        <v>53</v>
      </c>
    </row>
    <row r="8" spans="1:58" ht="21.95" customHeight="1" x14ac:dyDescent="0.25">
      <c r="B8" s="15"/>
      <c r="C8" s="23"/>
      <c r="D8" s="23"/>
      <c r="E8" s="23"/>
      <c r="F8" s="10" t="s">
        <v>63</v>
      </c>
      <c r="G8" s="10"/>
      <c r="H8" s="10"/>
      <c r="I8" s="10"/>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row>
    <row r="9" spans="1:58" s="5" customFormat="1" ht="51" x14ac:dyDescent="0.25">
      <c r="A9" s="1" t="s">
        <v>110</v>
      </c>
      <c r="B9" s="15" t="s">
        <v>4</v>
      </c>
      <c r="C9" s="23" t="s">
        <v>5</v>
      </c>
      <c r="D9" s="23" t="s">
        <v>6</v>
      </c>
      <c r="E9" s="23" t="s">
        <v>7</v>
      </c>
      <c r="F9" s="13" t="s">
        <v>64</v>
      </c>
      <c r="G9" s="14" t="s">
        <v>8</v>
      </c>
      <c r="H9" s="14" t="s">
        <v>9</v>
      </c>
      <c r="I9" s="14" t="s">
        <v>10</v>
      </c>
      <c r="J9" s="14" t="s">
        <v>11</v>
      </c>
      <c r="K9" s="14" t="s">
        <v>12</v>
      </c>
      <c r="L9" s="14" t="s">
        <v>13</v>
      </c>
      <c r="M9" s="14" t="s">
        <v>14</v>
      </c>
      <c r="N9" s="14" t="s">
        <v>15</v>
      </c>
      <c r="O9" s="14" t="s">
        <v>16</v>
      </c>
      <c r="P9" s="14" t="s">
        <v>17</v>
      </c>
      <c r="Q9" s="14" t="s">
        <v>18</v>
      </c>
      <c r="R9" s="14" t="s">
        <v>19</v>
      </c>
      <c r="S9" s="14" t="s">
        <v>20</v>
      </c>
      <c r="T9" s="14" t="s">
        <v>21</v>
      </c>
      <c r="U9" s="14" t="s">
        <v>22</v>
      </c>
      <c r="V9" s="14" t="s">
        <v>23</v>
      </c>
      <c r="W9" s="14" t="s">
        <v>24</v>
      </c>
      <c r="X9" s="14" t="s">
        <v>25</v>
      </c>
      <c r="Y9" s="14" t="s">
        <v>26</v>
      </c>
      <c r="Z9" s="14" t="s">
        <v>27</v>
      </c>
      <c r="AA9" s="14" t="s">
        <v>28</v>
      </c>
      <c r="AB9" s="14" t="s">
        <v>29</v>
      </c>
      <c r="AC9" s="14" t="s">
        <v>30</v>
      </c>
      <c r="AD9" s="14" t="s">
        <v>31</v>
      </c>
      <c r="AE9" s="14" t="s">
        <v>32</v>
      </c>
      <c r="AF9" s="14" t="s">
        <v>33</v>
      </c>
      <c r="AG9" s="14" t="s">
        <v>34</v>
      </c>
      <c r="AH9" s="14" t="s">
        <v>35</v>
      </c>
      <c r="AI9" s="14" t="s">
        <v>36</v>
      </c>
      <c r="AJ9" s="14" t="s">
        <v>37</v>
      </c>
      <c r="AK9" s="14" t="s">
        <v>38</v>
      </c>
      <c r="AL9" s="14" t="s">
        <v>39</v>
      </c>
      <c r="AM9" s="14" t="s">
        <v>40</v>
      </c>
      <c r="AN9" s="14" t="s">
        <v>41</v>
      </c>
      <c r="AO9" s="14" t="s">
        <v>42</v>
      </c>
      <c r="AP9" s="14" t="s">
        <v>43</v>
      </c>
      <c r="AQ9" s="14" t="s">
        <v>44</v>
      </c>
      <c r="AR9" s="14" t="s">
        <v>45</v>
      </c>
      <c r="AS9" s="14" t="s">
        <v>46</v>
      </c>
      <c r="AT9" s="14" t="s">
        <v>47</v>
      </c>
      <c r="AU9" s="14" t="s">
        <v>48</v>
      </c>
      <c r="AV9" s="14" t="s">
        <v>49</v>
      </c>
      <c r="AW9" s="14" t="s">
        <v>50</v>
      </c>
      <c r="AX9" s="14" t="s">
        <v>51</v>
      </c>
      <c r="AY9" s="14" t="s">
        <v>52</v>
      </c>
      <c r="AZ9" s="14" t="s">
        <v>53</v>
      </c>
      <c r="BA9" s="14" t="s">
        <v>54</v>
      </c>
      <c r="BB9" s="14" t="s">
        <v>55</v>
      </c>
      <c r="BC9" s="14" t="s">
        <v>56</v>
      </c>
      <c r="BD9" s="14" t="s">
        <v>57</v>
      </c>
      <c r="BE9" s="14" t="s">
        <v>58</v>
      </c>
      <c r="BF9" s="14" t="s">
        <v>61</v>
      </c>
    </row>
    <row r="10" spans="1:58" ht="15" customHeight="1" x14ac:dyDescent="0.25">
      <c r="A10" s="29">
        <v>1</v>
      </c>
      <c r="B10" s="6" t="s">
        <v>62</v>
      </c>
      <c r="C10" s="24">
        <v>310212755</v>
      </c>
      <c r="D10" s="24">
        <v>263612596</v>
      </c>
      <c r="E10" s="24">
        <v>37696597</v>
      </c>
      <c r="F10" s="25">
        <v>7070345</v>
      </c>
      <c r="G10" s="26">
        <v>109210</v>
      </c>
      <c r="H10" s="26">
        <v>84068</v>
      </c>
      <c r="I10" s="26">
        <v>206842</v>
      </c>
      <c r="J10" s="26">
        <v>64967</v>
      </c>
      <c r="K10" s="26">
        <v>566986</v>
      </c>
      <c r="L10" s="26">
        <v>161530</v>
      </c>
      <c r="M10" s="26">
        <v>87023</v>
      </c>
      <c r="N10" s="26">
        <v>25149</v>
      </c>
      <c r="O10" s="26">
        <v>59513</v>
      </c>
      <c r="P10" s="26">
        <v>428325</v>
      </c>
      <c r="Q10" s="26">
        <v>252262</v>
      </c>
      <c r="R10" s="26">
        <v>61509</v>
      </c>
      <c r="S10" s="26">
        <v>55191</v>
      </c>
      <c r="T10" s="26">
        <v>277953</v>
      </c>
      <c r="U10" s="26">
        <v>144597</v>
      </c>
      <c r="V10" s="26">
        <v>73325</v>
      </c>
      <c r="W10" s="26">
        <v>93134</v>
      </c>
      <c r="X10" s="26">
        <v>103004</v>
      </c>
      <c r="Y10" s="26">
        <v>95956</v>
      </c>
      <c r="Z10" s="26">
        <v>38574</v>
      </c>
      <c r="AA10" s="26">
        <v>157664</v>
      </c>
      <c r="AB10" s="26">
        <v>158156</v>
      </c>
      <c r="AC10" s="26">
        <v>175733</v>
      </c>
      <c r="AD10" s="26">
        <v>115946</v>
      </c>
      <c r="AE10" s="26">
        <v>66947</v>
      </c>
      <c r="AF10" s="26">
        <v>142754</v>
      </c>
      <c r="AG10" s="26">
        <v>33832</v>
      </c>
      <c r="AH10" s="26">
        <v>48816</v>
      </c>
      <c r="AI10" s="26">
        <v>98882</v>
      </c>
      <c r="AJ10" s="26">
        <v>38696</v>
      </c>
      <c r="AK10" s="26">
        <v>219202</v>
      </c>
      <c r="AL10" s="26">
        <v>63921</v>
      </c>
      <c r="AM10" s="26">
        <v>405864</v>
      </c>
      <c r="AN10" s="26">
        <v>238663</v>
      </c>
      <c r="AO10" s="26">
        <v>23959</v>
      </c>
      <c r="AP10" s="26">
        <v>199202</v>
      </c>
      <c r="AQ10" s="26">
        <v>102572</v>
      </c>
      <c r="AR10" s="26">
        <v>108182</v>
      </c>
      <c r="AS10" s="26">
        <v>237156</v>
      </c>
      <c r="AT10" s="26">
        <v>30498</v>
      </c>
      <c r="AU10" s="26">
        <v>127418</v>
      </c>
      <c r="AV10" s="26">
        <v>22534</v>
      </c>
      <c r="AW10" s="26">
        <v>163843</v>
      </c>
      <c r="AX10" s="26">
        <v>402187</v>
      </c>
      <c r="AY10" s="26">
        <v>82165</v>
      </c>
      <c r="AZ10" s="26">
        <v>20056</v>
      </c>
      <c r="BA10" s="26">
        <v>238540</v>
      </c>
      <c r="BB10" s="26">
        <v>180462</v>
      </c>
      <c r="BC10" s="26">
        <v>47425</v>
      </c>
      <c r="BD10" s="26">
        <v>97724</v>
      </c>
      <c r="BE10" s="26">
        <v>32228</v>
      </c>
      <c r="BF10" s="26">
        <v>74500</v>
      </c>
    </row>
    <row r="11" spans="1:58" x14ac:dyDescent="0.25">
      <c r="A11" s="29">
        <v>2</v>
      </c>
      <c r="B11" s="7" t="s">
        <v>8</v>
      </c>
      <c r="C11" s="27">
        <v>4764428</v>
      </c>
      <c r="D11" s="27">
        <v>4054260</v>
      </c>
      <c r="E11" s="27">
        <v>590326</v>
      </c>
      <c r="F11" s="25">
        <v>104600</v>
      </c>
      <c r="G11" s="26" t="s">
        <v>60</v>
      </c>
      <c r="H11" s="26">
        <v>1004</v>
      </c>
      <c r="I11" s="26">
        <v>962</v>
      </c>
      <c r="J11" s="26">
        <v>660</v>
      </c>
      <c r="K11" s="26">
        <v>3077</v>
      </c>
      <c r="L11" s="26">
        <v>1386</v>
      </c>
      <c r="M11" s="26">
        <v>284</v>
      </c>
      <c r="N11" s="26">
        <v>42</v>
      </c>
      <c r="O11" s="26">
        <v>162</v>
      </c>
      <c r="P11" s="26">
        <v>11244</v>
      </c>
      <c r="Q11" s="26">
        <v>19920</v>
      </c>
      <c r="R11" s="26">
        <v>627</v>
      </c>
      <c r="S11" s="26">
        <v>493</v>
      </c>
      <c r="T11" s="26">
        <v>2722</v>
      </c>
      <c r="U11" s="26">
        <v>1347</v>
      </c>
      <c r="V11" s="26">
        <v>345</v>
      </c>
      <c r="W11" s="26">
        <v>865</v>
      </c>
      <c r="X11" s="26">
        <v>2495</v>
      </c>
      <c r="Y11" s="26">
        <v>3104</v>
      </c>
      <c r="Z11" s="26">
        <v>67</v>
      </c>
      <c r="AA11" s="26">
        <v>1513</v>
      </c>
      <c r="AB11" s="26">
        <v>334</v>
      </c>
      <c r="AC11" s="26">
        <v>2298</v>
      </c>
      <c r="AD11" s="26">
        <v>752</v>
      </c>
      <c r="AE11" s="26">
        <v>4952</v>
      </c>
      <c r="AF11" s="26">
        <v>1555</v>
      </c>
      <c r="AG11" s="26">
        <v>101</v>
      </c>
      <c r="AH11" s="26">
        <v>151</v>
      </c>
      <c r="AI11" s="26">
        <v>1009</v>
      </c>
      <c r="AJ11" s="26">
        <v>161</v>
      </c>
      <c r="AK11" s="26">
        <v>1702</v>
      </c>
      <c r="AL11" s="26">
        <v>459</v>
      </c>
      <c r="AM11" s="26">
        <v>2709</v>
      </c>
      <c r="AN11" s="26">
        <v>5133</v>
      </c>
      <c r="AO11" s="26">
        <v>228</v>
      </c>
      <c r="AP11" s="26">
        <v>1411</v>
      </c>
      <c r="AQ11" s="26">
        <v>194</v>
      </c>
      <c r="AR11" s="26">
        <v>200</v>
      </c>
      <c r="AS11" s="26">
        <v>1837</v>
      </c>
      <c r="AT11" s="26">
        <v>0</v>
      </c>
      <c r="AU11" s="26">
        <v>2811</v>
      </c>
      <c r="AV11" s="26">
        <v>518</v>
      </c>
      <c r="AW11" s="26">
        <v>10539</v>
      </c>
      <c r="AX11" s="26">
        <v>7468</v>
      </c>
      <c r="AY11" s="26">
        <v>579</v>
      </c>
      <c r="AZ11" s="26">
        <v>0</v>
      </c>
      <c r="BA11" s="26">
        <v>3170</v>
      </c>
      <c r="BB11" s="26">
        <v>1034</v>
      </c>
      <c r="BC11" s="26">
        <v>128</v>
      </c>
      <c r="BD11" s="26">
        <v>760</v>
      </c>
      <c r="BE11" s="26">
        <v>88</v>
      </c>
      <c r="BF11" s="26">
        <v>619</v>
      </c>
    </row>
    <row r="12" spans="1:58" x14ac:dyDescent="0.25">
      <c r="A12" s="29">
        <v>3</v>
      </c>
      <c r="B12" s="7" t="s">
        <v>9</v>
      </c>
      <c r="C12" s="27">
        <v>721186</v>
      </c>
      <c r="D12" s="27">
        <v>592551</v>
      </c>
      <c r="E12" s="27">
        <v>90613</v>
      </c>
      <c r="F12" s="25">
        <v>33415</v>
      </c>
      <c r="G12" s="26">
        <v>1097</v>
      </c>
      <c r="H12" s="26" t="s">
        <v>60</v>
      </c>
      <c r="I12" s="26">
        <v>1520</v>
      </c>
      <c r="J12" s="26">
        <v>196</v>
      </c>
      <c r="K12" s="26">
        <v>3494</v>
      </c>
      <c r="L12" s="26">
        <v>556</v>
      </c>
      <c r="M12" s="26">
        <v>0</v>
      </c>
      <c r="N12" s="26">
        <v>0</v>
      </c>
      <c r="O12" s="26">
        <v>356</v>
      </c>
      <c r="P12" s="26">
        <v>1991</v>
      </c>
      <c r="Q12" s="26">
        <v>928</v>
      </c>
      <c r="R12" s="26">
        <v>1376</v>
      </c>
      <c r="S12" s="26">
        <v>538</v>
      </c>
      <c r="T12" s="26">
        <v>58</v>
      </c>
      <c r="U12" s="26">
        <v>260</v>
      </c>
      <c r="V12" s="26">
        <v>13</v>
      </c>
      <c r="W12" s="26">
        <v>221</v>
      </c>
      <c r="X12" s="26">
        <v>161</v>
      </c>
      <c r="Y12" s="26">
        <v>120</v>
      </c>
      <c r="Z12" s="26">
        <v>66</v>
      </c>
      <c r="AA12" s="26">
        <v>508</v>
      </c>
      <c r="AB12" s="26">
        <v>297</v>
      </c>
      <c r="AC12" s="26">
        <v>563</v>
      </c>
      <c r="AD12" s="26">
        <v>192</v>
      </c>
      <c r="AE12" s="26">
        <v>56</v>
      </c>
      <c r="AF12" s="26">
        <v>819</v>
      </c>
      <c r="AG12" s="26">
        <v>371</v>
      </c>
      <c r="AH12" s="26">
        <v>1195</v>
      </c>
      <c r="AI12" s="26">
        <v>803</v>
      </c>
      <c r="AJ12" s="26">
        <v>118</v>
      </c>
      <c r="AK12" s="26">
        <v>116</v>
      </c>
      <c r="AL12" s="26">
        <v>263</v>
      </c>
      <c r="AM12" s="26">
        <v>736</v>
      </c>
      <c r="AN12" s="26">
        <v>920</v>
      </c>
      <c r="AO12" s="26">
        <v>264</v>
      </c>
      <c r="AP12" s="26">
        <v>1316</v>
      </c>
      <c r="AQ12" s="26">
        <v>335</v>
      </c>
      <c r="AR12" s="26">
        <v>3174</v>
      </c>
      <c r="AS12" s="26">
        <v>255</v>
      </c>
      <c r="AT12" s="26">
        <v>0</v>
      </c>
      <c r="AU12" s="26">
        <v>384</v>
      </c>
      <c r="AV12" s="26">
        <v>99</v>
      </c>
      <c r="AW12" s="26">
        <v>451</v>
      </c>
      <c r="AX12" s="26">
        <v>1488</v>
      </c>
      <c r="AY12" s="26">
        <v>330</v>
      </c>
      <c r="AZ12" s="26">
        <v>79</v>
      </c>
      <c r="BA12" s="26">
        <v>1265</v>
      </c>
      <c r="BB12" s="26">
        <v>3725</v>
      </c>
      <c r="BC12" s="26">
        <v>0</v>
      </c>
      <c r="BD12" s="26">
        <v>206</v>
      </c>
      <c r="BE12" s="26">
        <v>136</v>
      </c>
      <c r="BF12" s="26">
        <v>25</v>
      </c>
    </row>
    <row r="13" spans="1:58" x14ac:dyDescent="0.25">
      <c r="A13" s="29">
        <v>4</v>
      </c>
      <c r="B13" s="7" t="s">
        <v>10</v>
      </c>
      <c r="C13" s="27">
        <v>6468907</v>
      </c>
      <c r="D13" s="27">
        <v>5242674</v>
      </c>
      <c r="E13" s="27">
        <v>953789</v>
      </c>
      <c r="F13" s="25">
        <v>232457</v>
      </c>
      <c r="G13" s="26">
        <v>1331</v>
      </c>
      <c r="H13" s="26">
        <v>3717</v>
      </c>
      <c r="I13" s="26" t="s">
        <v>60</v>
      </c>
      <c r="J13" s="26">
        <v>1214</v>
      </c>
      <c r="K13" s="26">
        <v>44889</v>
      </c>
      <c r="L13" s="26">
        <v>13790</v>
      </c>
      <c r="M13" s="26">
        <v>417</v>
      </c>
      <c r="N13" s="26">
        <v>246</v>
      </c>
      <c r="O13" s="26">
        <v>36</v>
      </c>
      <c r="P13" s="26">
        <v>5553</v>
      </c>
      <c r="Q13" s="26">
        <v>2263</v>
      </c>
      <c r="R13" s="26">
        <v>2491</v>
      </c>
      <c r="S13" s="26">
        <v>2934</v>
      </c>
      <c r="T13" s="26">
        <v>10744</v>
      </c>
      <c r="U13" s="26">
        <v>2930</v>
      </c>
      <c r="V13" s="26">
        <v>2702</v>
      </c>
      <c r="W13" s="26">
        <v>2498</v>
      </c>
      <c r="X13" s="26">
        <v>1328</v>
      </c>
      <c r="Y13" s="26">
        <v>724</v>
      </c>
      <c r="Z13" s="26">
        <v>616</v>
      </c>
      <c r="AA13" s="26">
        <v>3007</v>
      </c>
      <c r="AB13" s="26">
        <v>1961</v>
      </c>
      <c r="AC13" s="26">
        <v>9598</v>
      </c>
      <c r="AD13" s="26">
        <v>8570</v>
      </c>
      <c r="AE13" s="26">
        <v>293</v>
      </c>
      <c r="AF13" s="26">
        <v>2595</v>
      </c>
      <c r="AG13" s="26">
        <v>1118</v>
      </c>
      <c r="AH13" s="26">
        <v>2293</v>
      </c>
      <c r="AI13" s="26">
        <v>6712</v>
      </c>
      <c r="AJ13" s="26">
        <v>510</v>
      </c>
      <c r="AK13" s="26">
        <v>2564</v>
      </c>
      <c r="AL13" s="26">
        <v>6946</v>
      </c>
      <c r="AM13" s="26">
        <v>7402</v>
      </c>
      <c r="AN13" s="26">
        <v>2721</v>
      </c>
      <c r="AO13" s="26">
        <v>877</v>
      </c>
      <c r="AP13" s="26">
        <v>7906</v>
      </c>
      <c r="AQ13" s="26">
        <v>1626</v>
      </c>
      <c r="AR13" s="26">
        <v>8587</v>
      </c>
      <c r="AS13" s="26">
        <v>4280</v>
      </c>
      <c r="AT13" s="26">
        <v>614</v>
      </c>
      <c r="AU13" s="26">
        <v>1070</v>
      </c>
      <c r="AV13" s="26">
        <v>1472</v>
      </c>
      <c r="AW13" s="26">
        <v>5075</v>
      </c>
      <c r="AX13" s="26">
        <v>14788</v>
      </c>
      <c r="AY13" s="26">
        <v>5916</v>
      </c>
      <c r="AZ13" s="26">
        <v>207</v>
      </c>
      <c r="BA13" s="26">
        <v>2763</v>
      </c>
      <c r="BB13" s="26">
        <v>13247</v>
      </c>
      <c r="BC13" s="26">
        <v>765</v>
      </c>
      <c r="BD13" s="26">
        <v>3765</v>
      </c>
      <c r="BE13" s="26">
        <v>2786</v>
      </c>
      <c r="BF13" s="26">
        <v>1791</v>
      </c>
    </row>
    <row r="14" spans="1:58" x14ac:dyDescent="0.25">
      <c r="A14" s="29">
        <v>5</v>
      </c>
      <c r="B14" s="7" t="s">
        <v>11</v>
      </c>
      <c r="C14" s="27">
        <v>2912680</v>
      </c>
      <c r="D14" s="27">
        <v>2453347</v>
      </c>
      <c r="E14" s="27">
        <v>373046</v>
      </c>
      <c r="F14" s="25">
        <v>76948</v>
      </c>
      <c r="G14" s="26">
        <v>374</v>
      </c>
      <c r="H14" s="26">
        <v>855</v>
      </c>
      <c r="I14" s="26">
        <v>1677</v>
      </c>
      <c r="J14" s="26" t="s">
        <v>60</v>
      </c>
      <c r="K14" s="26">
        <v>3525</v>
      </c>
      <c r="L14" s="26">
        <v>603</v>
      </c>
      <c r="M14" s="26">
        <v>185</v>
      </c>
      <c r="N14" s="26">
        <v>0</v>
      </c>
      <c r="O14" s="26">
        <v>205</v>
      </c>
      <c r="P14" s="26">
        <v>2682</v>
      </c>
      <c r="Q14" s="26">
        <v>1525</v>
      </c>
      <c r="R14" s="26">
        <v>0</v>
      </c>
      <c r="S14" s="26">
        <v>0</v>
      </c>
      <c r="T14" s="26">
        <v>3576</v>
      </c>
      <c r="U14" s="26">
        <v>1172</v>
      </c>
      <c r="V14" s="26">
        <v>409</v>
      </c>
      <c r="W14" s="26">
        <v>1033</v>
      </c>
      <c r="X14" s="26">
        <v>1310</v>
      </c>
      <c r="Y14" s="26">
        <v>3953</v>
      </c>
      <c r="Z14" s="26">
        <v>17</v>
      </c>
      <c r="AA14" s="26">
        <v>169</v>
      </c>
      <c r="AB14" s="26">
        <v>254</v>
      </c>
      <c r="AC14" s="26">
        <v>1283</v>
      </c>
      <c r="AD14" s="26">
        <v>295</v>
      </c>
      <c r="AE14" s="26">
        <v>3689</v>
      </c>
      <c r="AF14" s="26">
        <v>9105</v>
      </c>
      <c r="AG14" s="26">
        <v>258</v>
      </c>
      <c r="AH14" s="26">
        <v>166</v>
      </c>
      <c r="AI14" s="26">
        <v>121</v>
      </c>
      <c r="AJ14" s="26">
        <v>0</v>
      </c>
      <c r="AK14" s="26">
        <v>157</v>
      </c>
      <c r="AL14" s="26">
        <v>547</v>
      </c>
      <c r="AM14" s="26">
        <v>2262</v>
      </c>
      <c r="AN14" s="26">
        <v>3057</v>
      </c>
      <c r="AO14" s="26">
        <v>0</v>
      </c>
      <c r="AP14" s="26">
        <v>1135</v>
      </c>
      <c r="AQ14" s="26">
        <v>9938</v>
      </c>
      <c r="AR14" s="26">
        <v>193</v>
      </c>
      <c r="AS14" s="26">
        <v>516</v>
      </c>
      <c r="AT14" s="26">
        <v>59</v>
      </c>
      <c r="AU14" s="26">
        <v>52</v>
      </c>
      <c r="AV14" s="26">
        <v>673</v>
      </c>
      <c r="AW14" s="26">
        <v>4195</v>
      </c>
      <c r="AX14" s="26">
        <v>11767</v>
      </c>
      <c r="AY14" s="26">
        <v>269</v>
      </c>
      <c r="AZ14" s="26">
        <v>0</v>
      </c>
      <c r="BA14" s="26">
        <v>1159</v>
      </c>
      <c r="BB14" s="26">
        <v>251</v>
      </c>
      <c r="BC14" s="26">
        <v>84</v>
      </c>
      <c r="BD14" s="26">
        <v>695</v>
      </c>
      <c r="BE14" s="26">
        <v>1498</v>
      </c>
      <c r="BF14" s="26">
        <v>0</v>
      </c>
    </row>
    <row r="15" spans="1:58" x14ac:dyDescent="0.25">
      <c r="A15" s="29">
        <v>6</v>
      </c>
      <c r="B15" s="7" t="s">
        <v>12</v>
      </c>
      <c r="C15" s="27">
        <v>37572738</v>
      </c>
      <c r="D15" s="27">
        <v>31777868</v>
      </c>
      <c r="E15" s="27">
        <v>5046618</v>
      </c>
      <c r="F15" s="25">
        <v>493641</v>
      </c>
      <c r="G15" s="26">
        <v>2509</v>
      </c>
      <c r="H15" s="26">
        <v>6995</v>
      </c>
      <c r="I15" s="26">
        <v>38916</v>
      </c>
      <c r="J15" s="26">
        <v>3472</v>
      </c>
      <c r="K15" s="26" t="s">
        <v>60</v>
      </c>
      <c r="L15" s="26">
        <v>15150</v>
      </c>
      <c r="M15" s="26">
        <v>6764</v>
      </c>
      <c r="N15" s="26">
        <v>474</v>
      </c>
      <c r="O15" s="26">
        <v>3199</v>
      </c>
      <c r="P15" s="26">
        <v>21004</v>
      </c>
      <c r="Q15" s="26">
        <v>10790</v>
      </c>
      <c r="R15" s="26">
        <v>11906</v>
      </c>
      <c r="S15" s="26">
        <v>5331</v>
      </c>
      <c r="T15" s="26">
        <v>21251</v>
      </c>
      <c r="U15" s="26">
        <v>5891</v>
      </c>
      <c r="V15" s="26">
        <v>2284</v>
      </c>
      <c r="W15" s="26">
        <v>2790</v>
      </c>
      <c r="X15" s="26">
        <v>3763</v>
      </c>
      <c r="Y15" s="26">
        <v>5180</v>
      </c>
      <c r="Z15" s="26">
        <v>1256</v>
      </c>
      <c r="AA15" s="26">
        <v>7902</v>
      </c>
      <c r="AB15" s="26">
        <v>14356</v>
      </c>
      <c r="AC15" s="26">
        <v>8921</v>
      </c>
      <c r="AD15" s="26">
        <v>8539</v>
      </c>
      <c r="AE15" s="26">
        <v>2556</v>
      </c>
      <c r="AF15" s="26">
        <v>6729</v>
      </c>
      <c r="AG15" s="26">
        <v>3060</v>
      </c>
      <c r="AH15" s="26">
        <v>3302</v>
      </c>
      <c r="AI15" s="26">
        <v>27968</v>
      </c>
      <c r="AJ15" s="26">
        <v>1327</v>
      </c>
      <c r="AK15" s="26">
        <v>12057</v>
      </c>
      <c r="AL15" s="26">
        <v>5921</v>
      </c>
      <c r="AM15" s="26">
        <v>31261</v>
      </c>
      <c r="AN15" s="26">
        <v>11195</v>
      </c>
      <c r="AO15" s="26">
        <v>1827</v>
      </c>
      <c r="AP15" s="26">
        <v>10653</v>
      </c>
      <c r="AQ15" s="26">
        <v>6671</v>
      </c>
      <c r="AR15" s="26">
        <v>22724</v>
      </c>
      <c r="AS15" s="26">
        <v>10466</v>
      </c>
      <c r="AT15" s="26">
        <v>1648</v>
      </c>
      <c r="AU15" s="26">
        <v>4110</v>
      </c>
      <c r="AV15" s="26">
        <v>826</v>
      </c>
      <c r="AW15" s="26">
        <v>5802</v>
      </c>
      <c r="AX15" s="26">
        <v>43005</v>
      </c>
      <c r="AY15" s="26">
        <v>12172</v>
      </c>
      <c r="AZ15" s="26">
        <v>544</v>
      </c>
      <c r="BA15" s="26">
        <v>15625</v>
      </c>
      <c r="BB15" s="26">
        <v>34569</v>
      </c>
      <c r="BC15" s="26">
        <v>1413</v>
      </c>
      <c r="BD15" s="26">
        <v>5681</v>
      </c>
      <c r="BE15" s="26">
        <v>1886</v>
      </c>
      <c r="BF15" s="26">
        <v>2323</v>
      </c>
    </row>
    <row r="16" spans="1:58" x14ac:dyDescent="0.25">
      <c r="A16" s="29">
        <v>7</v>
      </c>
      <c r="B16" s="7" t="s">
        <v>13</v>
      </c>
      <c r="C16" s="27">
        <v>5123944</v>
      </c>
      <c r="D16" s="27">
        <v>4131357</v>
      </c>
      <c r="E16" s="27">
        <v>751921</v>
      </c>
      <c r="F16" s="25">
        <v>205060</v>
      </c>
      <c r="G16" s="26">
        <v>3108</v>
      </c>
      <c r="H16" s="26">
        <v>3457</v>
      </c>
      <c r="I16" s="26">
        <v>10589</v>
      </c>
      <c r="J16" s="26">
        <v>1043</v>
      </c>
      <c r="K16" s="26">
        <v>22152</v>
      </c>
      <c r="L16" s="26" t="s">
        <v>60</v>
      </c>
      <c r="M16" s="26">
        <v>1317</v>
      </c>
      <c r="N16" s="26">
        <v>70</v>
      </c>
      <c r="O16" s="26">
        <v>488</v>
      </c>
      <c r="P16" s="26">
        <v>8615</v>
      </c>
      <c r="Q16" s="26">
        <v>5834</v>
      </c>
      <c r="R16" s="26">
        <v>2536</v>
      </c>
      <c r="S16" s="26">
        <v>2660</v>
      </c>
      <c r="T16" s="26">
        <v>6374</v>
      </c>
      <c r="U16" s="26">
        <v>4336</v>
      </c>
      <c r="V16" s="26">
        <v>2776</v>
      </c>
      <c r="W16" s="26">
        <v>5283</v>
      </c>
      <c r="X16" s="26">
        <v>2500</v>
      </c>
      <c r="Y16" s="26">
        <v>5048</v>
      </c>
      <c r="Z16" s="26">
        <v>20</v>
      </c>
      <c r="AA16" s="26">
        <v>2844</v>
      </c>
      <c r="AB16" s="26">
        <v>5939</v>
      </c>
      <c r="AC16" s="26">
        <v>3343</v>
      </c>
      <c r="AD16" s="26">
        <v>2992</v>
      </c>
      <c r="AE16" s="26">
        <v>835</v>
      </c>
      <c r="AF16" s="26">
        <v>3771</v>
      </c>
      <c r="AG16" s="26">
        <v>2021</v>
      </c>
      <c r="AH16" s="26">
        <v>4472</v>
      </c>
      <c r="AI16" s="26">
        <v>3789</v>
      </c>
      <c r="AJ16" s="26">
        <v>679</v>
      </c>
      <c r="AK16" s="26">
        <v>2464</v>
      </c>
      <c r="AL16" s="26">
        <v>6520</v>
      </c>
      <c r="AM16" s="26">
        <v>7250</v>
      </c>
      <c r="AN16" s="26">
        <v>4378</v>
      </c>
      <c r="AO16" s="26">
        <v>1918</v>
      </c>
      <c r="AP16" s="26">
        <v>4533</v>
      </c>
      <c r="AQ16" s="26">
        <v>4582</v>
      </c>
      <c r="AR16" s="26">
        <v>2419</v>
      </c>
      <c r="AS16" s="26">
        <v>3950</v>
      </c>
      <c r="AT16" s="26">
        <v>137</v>
      </c>
      <c r="AU16" s="26">
        <v>2383</v>
      </c>
      <c r="AV16" s="26">
        <v>756</v>
      </c>
      <c r="AW16" s="26">
        <v>2535</v>
      </c>
      <c r="AX16" s="26">
        <v>17355</v>
      </c>
      <c r="AY16" s="26">
        <v>6398</v>
      </c>
      <c r="AZ16" s="26">
        <v>503</v>
      </c>
      <c r="BA16" s="26">
        <v>3796</v>
      </c>
      <c r="BB16" s="26">
        <v>4853</v>
      </c>
      <c r="BC16" s="26">
        <v>837</v>
      </c>
      <c r="BD16" s="26">
        <v>3000</v>
      </c>
      <c r="BE16" s="26">
        <v>5602</v>
      </c>
      <c r="BF16" s="26">
        <v>1144</v>
      </c>
    </row>
    <row r="17" spans="1:58" x14ac:dyDescent="0.25">
      <c r="A17" s="29">
        <v>8</v>
      </c>
      <c r="B17" s="7" t="s">
        <v>14</v>
      </c>
      <c r="C17" s="27">
        <v>3555319</v>
      </c>
      <c r="D17" s="27">
        <v>3114940</v>
      </c>
      <c r="E17" s="27">
        <v>334918</v>
      </c>
      <c r="F17" s="25">
        <v>80311</v>
      </c>
      <c r="G17" s="26">
        <v>46</v>
      </c>
      <c r="H17" s="26">
        <v>439</v>
      </c>
      <c r="I17" s="26">
        <v>3167</v>
      </c>
      <c r="J17" s="26">
        <v>200</v>
      </c>
      <c r="K17" s="26">
        <v>3161</v>
      </c>
      <c r="L17" s="26">
        <v>367</v>
      </c>
      <c r="M17" s="26" t="s">
        <v>60</v>
      </c>
      <c r="N17" s="26">
        <v>22</v>
      </c>
      <c r="O17" s="26">
        <v>288</v>
      </c>
      <c r="P17" s="26">
        <v>6578</v>
      </c>
      <c r="Q17" s="26">
        <v>1702</v>
      </c>
      <c r="R17" s="26">
        <v>408</v>
      </c>
      <c r="S17" s="26">
        <v>97</v>
      </c>
      <c r="T17" s="26">
        <v>912</v>
      </c>
      <c r="U17" s="26">
        <v>53</v>
      </c>
      <c r="V17" s="26">
        <v>0</v>
      </c>
      <c r="W17" s="26">
        <v>0</v>
      </c>
      <c r="X17" s="26">
        <v>124</v>
      </c>
      <c r="Y17" s="26">
        <v>909</v>
      </c>
      <c r="Z17" s="26">
        <v>1224</v>
      </c>
      <c r="AA17" s="26">
        <v>1752</v>
      </c>
      <c r="AB17" s="26">
        <v>8743</v>
      </c>
      <c r="AC17" s="26">
        <v>753</v>
      </c>
      <c r="AD17" s="26">
        <v>605</v>
      </c>
      <c r="AE17" s="26">
        <v>276</v>
      </c>
      <c r="AF17" s="26">
        <v>358</v>
      </c>
      <c r="AG17" s="26">
        <v>50</v>
      </c>
      <c r="AH17" s="26">
        <v>45</v>
      </c>
      <c r="AI17" s="26">
        <v>172</v>
      </c>
      <c r="AJ17" s="26">
        <v>1009</v>
      </c>
      <c r="AK17" s="26">
        <v>5665</v>
      </c>
      <c r="AL17" s="26">
        <v>444</v>
      </c>
      <c r="AM17" s="26">
        <v>23310</v>
      </c>
      <c r="AN17" s="26">
        <v>3379</v>
      </c>
      <c r="AO17" s="26">
        <v>0</v>
      </c>
      <c r="AP17" s="26">
        <v>287</v>
      </c>
      <c r="AQ17" s="26">
        <v>415</v>
      </c>
      <c r="AR17" s="26">
        <v>35</v>
      </c>
      <c r="AS17" s="26">
        <v>2214</v>
      </c>
      <c r="AT17" s="26">
        <v>1558</v>
      </c>
      <c r="AU17" s="26">
        <v>940</v>
      </c>
      <c r="AV17" s="26">
        <v>0</v>
      </c>
      <c r="AW17" s="26">
        <v>260</v>
      </c>
      <c r="AX17" s="26">
        <v>3279</v>
      </c>
      <c r="AY17" s="26">
        <v>45</v>
      </c>
      <c r="AZ17" s="26">
        <v>709</v>
      </c>
      <c r="BA17" s="26">
        <v>1729</v>
      </c>
      <c r="BB17" s="26">
        <v>1593</v>
      </c>
      <c r="BC17" s="26">
        <v>174</v>
      </c>
      <c r="BD17" s="26">
        <v>711</v>
      </c>
      <c r="BE17" s="26">
        <v>104</v>
      </c>
      <c r="BF17" s="26">
        <v>3228</v>
      </c>
    </row>
    <row r="18" spans="1:58" x14ac:dyDescent="0.25">
      <c r="A18" s="29">
        <v>9</v>
      </c>
      <c r="B18" s="7" t="s">
        <v>15</v>
      </c>
      <c r="C18" s="27">
        <v>906576</v>
      </c>
      <c r="D18" s="27">
        <v>782216</v>
      </c>
      <c r="E18" s="27">
        <v>86003</v>
      </c>
      <c r="F18" s="25">
        <v>34757</v>
      </c>
      <c r="G18" s="26">
        <v>119</v>
      </c>
      <c r="H18" s="26">
        <v>692</v>
      </c>
      <c r="I18" s="26">
        <v>188</v>
      </c>
      <c r="J18" s="26">
        <v>0</v>
      </c>
      <c r="K18" s="26">
        <v>2221</v>
      </c>
      <c r="L18" s="26">
        <v>0</v>
      </c>
      <c r="M18" s="26">
        <v>1489</v>
      </c>
      <c r="N18" s="26" t="s">
        <v>60</v>
      </c>
      <c r="O18" s="26">
        <v>11</v>
      </c>
      <c r="P18" s="26">
        <v>715</v>
      </c>
      <c r="Q18" s="26">
        <v>179</v>
      </c>
      <c r="R18" s="26">
        <v>0</v>
      </c>
      <c r="S18" s="26">
        <v>32</v>
      </c>
      <c r="T18" s="26">
        <v>567</v>
      </c>
      <c r="U18" s="26">
        <v>62</v>
      </c>
      <c r="V18" s="26">
        <v>30</v>
      </c>
      <c r="W18" s="26">
        <v>113</v>
      </c>
      <c r="X18" s="26">
        <v>0</v>
      </c>
      <c r="Y18" s="26">
        <v>178</v>
      </c>
      <c r="Z18" s="26">
        <v>0</v>
      </c>
      <c r="AA18" s="26">
        <v>5649</v>
      </c>
      <c r="AB18" s="26">
        <v>157</v>
      </c>
      <c r="AC18" s="26">
        <v>227</v>
      </c>
      <c r="AD18" s="26">
        <v>351</v>
      </c>
      <c r="AE18" s="26">
        <v>58</v>
      </c>
      <c r="AF18" s="26">
        <v>80</v>
      </c>
      <c r="AG18" s="26">
        <v>0</v>
      </c>
      <c r="AH18" s="26">
        <v>91</v>
      </c>
      <c r="AI18" s="26">
        <v>572</v>
      </c>
      <c r="AJ18" s="26">
        <v>99</v>
      </c>
      <c r="AK18" s="26">
        <v>5846</v>
      </c>
      <c r="AL18" s="26">
        <v>85</v>
      </c>
      <c r="AM18" s="26">
        <v>3566</v>
      </c>
      <c r="AN18" s="26">
        <v>1349</v>
      </c>
      <c r="AO18" s="26">
        <v>0</v>
      </c>
      <c r="AP18" s="26">
        <v>191</v>
      </c>
      <c r="AQ18" s="26">
        <v>0</v>
      </c>
      <c r="AR18" s="26">
        <v>0</v>
      </c>
      <c r="AS18" s="26">
        <v>6828</v>
      </c>
      <c r="AT18" s="26">
        <v>135</v>
      </c>
      <c r="AU18" s="26">
        <v>298</v>
      </c>
      <c r="AV18" s="26">
        <v>0</v>
      </c>
      <c r="AW18" s="26">
        <v>344</v>
      </c>
      <c r="AX18" s="26">
        <v>133</v>
      </c>
      <c r="AY18" s="26">
        <v>166</v>
      </c>
      <c r="AZ18" s="26">
        <v>0</v>
      </c>
      <c r="BA18" s="26">
        <v>1746</v>
      </c>
      <c r="BB18" s="26">
        <v>29</v>
      </c>
      <c r="BC18" s="26">
        <v>161</v>
      </c>
      <c r="BD18" s="26">
        <v>0</v>
      </c>
      <c r="BE18" s="26">
        <v>0</v>
      </c>
      <c r="BF18" s="26">
        <v>56</v>
      </c>
    </row>
    <row r="19" spans="1:58" x14ac:dyDescent="0.25">
      <c r="A19" s="29">
        <v>10</v>
      </c>
      <c r="B19" s="7" t="s">
        <v>16</v>
      </c>
      <c r="C19" s="27">
        <v>624847</v>
      </c>
      <c r="D19" s="27">
        <v>500267</v>
      </c>
      <c r="E19" s="27">
        <v>61992</v>
      </c>
      <c r="F19" s="25">
        <v>53830</v>
      </c>
      <c r="G19" s="26">
        <v>79</v>
      </c>
      <c r="H19" s="26">
        <v>1247</v>
      </c>
      <c r="I19" s="26">
        <v>902</v>
      </c>
      <c r="J19" s="26">
        <v>35</v>
      </c>
      <c r="K19" s="26">
        <v>4999</v>
      </c>
      <c r="L19" s="26">
        <v>677</v>
      </c>
      <c r="M19" s="26">
        <v>618</v>
      </c>
      <c r="N19" s="26">
        <v>78</v>
      </c>
      <c r="O19" s="26" t="s">
        <v>60</v>
      </c>
      <c r="P19" s="26">
        <v>1705</v>
      </c>
      <c r="Q19" s="26">
        <v>1079</v>
      </c>
      <c r="R19" s="26">
        <v>38</v>
      </c>
      <c r="S19" s="26">
        <v>46</v>
      </c>
      <c r="T19" s="26">
        <v>795</v>
      </c>
      <c r="U19" s="26">
        <v>469</v>
      </c>
      <c r="V19" s="26">
        <v>133</v>
      </c>
      <c r="W19" s="26">
        <v>164</v>
      </c>
      <c r="X19" s="26">
        <v>112</v>
      </c>
      <c r="Y19" s="26">
        <v>283</v>
      </c>
      <c r="Z19" s="26">
        <v>194</v>
      </c>
      <c r="AA19" s="26">
        <v>14120</v>
      </c>
      <c r="AB19" s="26">
        <v>1524</v>
      </c>
      <c r="AC19" s="26">
        <v>944</v>
      </c>
      <c r="AD19" s="26">
        <v>393</v>
      </c>
      <c r="AE19" s="26">
        <v>44</v>
      </c>
      <c r="AF19" s="26">
        <v>337</v>
      </c>
      <c r="AG19" s="26">
        <v>0</v>
      </c>
      <c r="AH19" s="26">
        <v>172</v>
      </c>
      <c r="AI19" s="26">
        <v>42</v>
      </c>
      <c r="AJ19" s="26">
        <v>197</v>
      </c>
      <c r="AK19" s="26">
        <v>1451</v>
      </c>
      <c r="AL19" s="26">
        <v>116</v>
      </c>
      <c r="AM19" s="26">
        <v>3085</v>
      </c>
      <c r="AN19" s="26">
        <v>985</v>
      </c>
      <c r="AO19" s="26">
        <v>0</v>
      </c>
      <c r="AP19" s="26">
        <v>651</v>
      </c>
      <c r="AQ19" s="26">
        <v>0</v>
      </c>
      <c r="AR19" s="26">
        <v>157</v>
      </c>
      <c r="AS19" s="26">
        <v>1494</v>
      </c>
      <c r="AT19" s="26">
        <v>635</v>
      </c>
      <c r="AU19" s="26">
        <v>150</v>
      </c>
      <c r="AV19" s="26">
        <v>0</v>
      </c>
      <c r="AW19" s="26">
        <v>577</v>
      </c>
      <c r="AX19" s="26">
        <v>1473</v>
      </c>
      <c r="AY19" s="26">
        <v>116</v>
      </c>
      <c r="AZ19" s="26">
        <v>267</v>
      </c>
      <c r="BA19" s="26">
        <v>9537</v>
      </c>
      <c r="BB19" s="26">
        <v>481</v>
      </c>
      <c r="BC19" s="26">
        <v>293</v>
      </c>
      <c r="BD19" s="26">
        <v>721</v>
      </c>
      <c r="BE19" s="26">
        <v>215</v>
      </c>
      <c r="BF19" s="26">
        <v>0</v>
      </c>
    </row>
    <row r="20" spans="1:58" x14ac:dyDescent="0.25">
      <c r="A20" s="29">
        <v>11</v>
      </c>
      <c r="B20" s="7" t="s">
        <v>17</v>
      </c>
      <c r="C20" s="27">
        <v>19114620</v>
      </c>
      <c r="D20" s="27">
        <v>16032617</v>
      </c>
      <c r="E20" s="27">
        <v>2380288</v>
      </c>
      <c r="F20" s="25">
        <v>537148</v>
      </c>
      <c r="G20" s="26">
        <v>18599</v>
      </c>
      <c r="H20" s="26">
        <v>10704</v>
      </c>
      <c r="I20" s="26">
        <v>6473</v>
      </c>
      <c r="J20" s="26">
        <v>3321</v>
      </c>
      <c r="K20" s="26">
        <v>20386</v>
      </c>
      <c r="L20" s="26">
        <v>8766</v>
      </c>
      <c r="M20" s="26">
        <v>8975</v>
      </c>
      <c r="N20" s="26">
        <v>1099</v>
      </c>
      <c r="O20" s="26">
        <v>780</v>
      </c>
      <c r="P20" s="26" t="s">
        <v>60</v>
      </c>
      <c r="Q20" s="26">
        <v>42754</v>
      </c>
      <c r="R20" s="26">
        <v>3177</v>
      </c>
      <c r="S20" s="26">
        <v>1268</v>
      </c>
      <c r="T20" s="26">
        <v>22565</v>
      </c>
      <c r="U20" s="26">
        <v>13803</v>
      </c>
      <c r="V20" s="26">
        <v>3864</v>
      </c>
      <c r="W20" s="26">
        <v>5661</v>
      </c>
      <c r="X20" s="26">
        <v>6912</v>
      </c>
      <c r="Y20" s="26">
        <v>5550</v>
      </c>
      <c r="Z20" s="26">
        <v>7348</v>
      </c>
      <c r="AA20" s="26">
        <v>10442</v>
      </c>
      <c r="AB20" s="26">
        <v>15159</v>
      </c>
      <c r="AC20" s="26">
        <v>23400</v>
      </c>
      <c r="AD20" s="26">
        <v>5460</v>
      </c>
      <c r="AE20" s="26">
        <v>5490</v>
      </c>
      <c r="AF20" s="26">
        <v>10666</v>
      </c>
      <c r="AG20" s="26">
        <v>1758</v>
      </c>
      <c r="AH20" s="26">
        <v>945</v>
      </c>
      <c r="AI20" s="26">
        <v>1241</v>
      </c>
      <c r="AJ20" s="26">
        <v>2362</v>
      </c>
      <c r="AK20" s="26">
        <v>27606</v>
      </c>
      <c r="AL20" s="26">
        <v>2853</v>
      </c>
      <c r="AM20" s="26">
        <v>53009</v>
      </c>
      <c r="AN20" s="26">
        <v>23133</v>
      </c>
      <c r="AO20" s="26">
        <v>239</v>
      </c>
      <c r="AP20" s="26">
        <v>22927</v>
      </c>
      <c r="AQ20" s="26">
        <v>3142</v>
      </c>
      <c r="AR20" s="26">
        <v>2919</v>
      </c>
      <c r="AS20" s="26">
        <v>25659</v>
      </c>
      <c r="AT20" s="26">
        <v>3050</v>
      </c>
      <c r="AU20" s="26">
        <v>11366</v>
      </c>
      <c r="AV20" s="26">
        <v>1070</v>
      </c>
      <c r="AW20" s="26">
        <v>16275</v>
      </c>
      <c r="AX20" s="26">
        <v>28564</v>
      </c>
      <c r="AY20" s="26">
        <v>2499</v>
      </c>
      <c r="AZ20" s="26">
        <v>2747</v>
      </c>
      <c r="BA20" s="26">
        <v>25697</v>
      </c>
      <c r="BB20" s="26">
        <v>4943</v>
      </c>
      <c r="BC20" s="26">
        <v>3533</v>
      </c>
      <c r="BD20" s="26">
        <v>6216</v>
      </c>
      <c r="BE20" s="26">
        <v>773</v>
      </c>
      <c r="BF20" s="26">
        <v>21638</v>
      </c>
    </row>
    <row r="21" spans="1:58" x14ac:dyDescent="0.25">
      <c r="A21" s="29">
        <v>12</v>
      </c>
      <c r="B21" s="7" t="s">
        <v>18</v>
      </c>
      <c r="C21" s="27">
        <v>9796547</v>
      </c>
      <c r="D21" s="27">
        <v>8231384</v>
      </c>
      <c r="E21" s="27">
        <v>1236302</v>
      </c>
      <c r="F21" s="25">
        <v>277466</v>
      </c>
      <c r="G21" s="26">
        <v>13864</v>
      </c>
      <c r="H21" s="26">
        <v>2654</v>
      </c>
      <c r="I21" s="26">
        <v>6657</v>
      </c>
      <c r="J21" s="26">
        <v>1041</v>
      </c>
      <c r="K21" s="26">
        <v>14174</v>
      </c>
      <c r="L21" s="26">
        <v>4710</v>
      </c>
      <c r="M21" s="26">
        <v>1829</v>
      </c>
      <c r="N21" s="26">
        <v>226</v>
      </c>
      <c r="O21" s="26">
        <v>1352</v>
      </c>
      <c r="P21" s="26">
        <v>42870</v>
      </c>
      <c r="Q21" s="26" t="s">
        <v>60</v>
      </c>
      <c r="R21" s="26">
        <v>1409</v>
      </c>
      <c r="S21" s="26">
        <v>936</v>
      </c>
      <c r="T21" s="26">
        <v>7143</v>
      </c>
      <c r="U21" s="26">
        <v>5972</v>
      </c>
      <c r="V21" s="26">
        <v>1687</v>
      </c>
      <c r="W21" s="26">
        <v>1497</v>
      </c>
      <c r="X21" s="26">
        <v>6172</v>
      </c>
      <c r="Y21" s="26">
        <v>4100</v>
      </c>
      <c r="Z21" s="26">
        <v>222</v>
      </c>
      <c r="AA21" s="26">
        <v>3619</v>
      </c>
      <c r="AB21" s="26">
        <v>4153</v>
      </c>
      <c r="AC21" s="26">
        <v>9949</v>
      </c>
      <c r="AD21" s="26">
        <v>2237</v>
      </c>
      <c r="AE21" s="26">
        <v>3280</v>
      </c>
      <c r="AF21" s="26">
        <v>3377</v>
      </c>
      <c r="AG21" s="26">
        <v>251</v>
      </c>
      <c r="AH21" s="26">
        <v>1283</v>
      </c>
      <c r="AI21" s="26">
        <v>3783</v>
      </c>
      <c r="AJ21" s="26">
        <v>15</v>
      </c>
      <c r="AK21" s="26">
        <v>4920</v>
      </c>
      <c r="AL21" s="26">
        <v>915</v>
      </c>
      <c r="AM21" s="26">
        <v>13957</v>
      </c>
      <c r="AN21" s="26">
        <v>16009</v>
      </c>
      <c r="AO21" s="26">
        <v>207</v>
      </c>
      <c r="AP21" s="26">
        <v>7501</v>
      </c>
      <c r="AQ21" s="26">
        <v>3299</v>
      </c>
      <c r="AR21" s="26">
        <v>453</v>
      </c>
      <c r="AS21" s="26">
        <v>9076</v>
      </c>
      <c r="AT21" s="26">
        <v>440</v>
      </c>
      <c r="AU21" s="26">
        <v>18611</v>
      </c>
      <c r="AV21" s="26">
        <v>257</v>
      </c>
      <c r="AW21" s="26">
        <v>17606</v>
      </c>
      <c r="AX21" s="26">
        <v>16198</v>
      </c>
      <c r="AY21" s="26">
        <v>20</v>
      </c>
      <c r="AZ21" s="26">
        <v>84</v>
      </c>
      <c r="BA21" s="26">
        <v>10702</v>
      </c>
      <c r="BB21" s="26">
        <v>1965</v>
      </c>
      <c r="BC21" s="26">
        <v>1237</v>
      </c>
      <c r="BD21" s="26">
        <v>3441</v>
      </c>
      <c r="BE21" s="26">
        <v>106</v>
      </c>
      <c r="BF21" s="26">
        <v>1730</v>
      </c>
    </row>
    <row r="22" spans="1:58" x14ac:dyDescent="0.25">
      <c r="A22" s="29">
        <v>13</v>
      </c>
      <c r="B22" s="7" t="s">
        <v>19</v>
      </c>
      <c r="C22" s="27">
        <v>1374852</v>
      </c>
      <c r="D22" s="27">
        <v>1164145</v>
      </c>
      <c r="E22" s="27">
        <v>134827</v>
      </c>
      <c r="F22" s="25">
        <v>55145</v>
      </c>
      <c r="G22" s="26">
        <v>608</v>
      </c>
      <c r="H22" s="26">
        <v>1417</v>
      </c>
      <c r="I22" s="26">
        <v>1865</v>
      </c>
      <c r="J22" s="26">
        <v>24</v>
      </c>
      <c r="K22" s="26">
        <v>9756</v>
      </c>
      <c r="L22" s="26">
        <v>1216</v>
      </c>
      <c r="M22" s="26">
        <v>191</v>
      </c>
      <c r="N22" s="26">
        <v>278</v>
      </c>
      <c r="O22" s="26">
        <v>230</v>
      </c>
      <c r="P22" s="26">
        <v>2780</v>
      </c>
      <c r="Q22" s="26">
        <v>1448</v>
      </c>
      <c r="R22" s="26" t="s">
        <v>60</v>
      </c>
      <c r="S22" s="26">
        <v>404</v>
      </c>
      <c r="T22" s="26">
        <v>318</v>
      </c>
      <c r="U22" s="26">
        <v>292</v>
      </c>
      <c r="V22" s="26">
        <v>84</v>
      </c>
      <c r="W22" s="26">
        <v>1135</v>
      </c>
      <c r="X22" s="26">
        <v>485</v>
      </c>
      <c r="Y22" s="26">
        <v>207</v>
      </c>
      <c r="Z22" s="26">
        <v>91</v>
      </c>
      <c r="AA22" s="26">
        <v>2491</v>
      </c>
      <c r="AB22" s="26">
        <v>1266</v>
      </c>
      <c r="AC22" s="26">
        <v>321</v>
      </c>
      <c r="AD22" s="26">
        <v>192</v>
      </c>
      <c r="AE22" s="26">
        <v>44</v>
      </c>
      <c r="AF22" s="26">
        <v>944</v>
      </c>
      <c r="AG22" s="26">
        <v>131</v>
      </c>
      <c r="AH22" s="26">
        <v>75</v>
      </c>
      <c r="AI22" s="26">
        <v>760</v>
      </c>
      <c r="AJ22" s="26">
        <v>85</v>
      </c>
      <c r="AK22" s="26">
        <v>410</v>
      </c>
      <c r="AL22" s="26">
        <v>284</v>
      </c>
      <c r="AM22" s="26">
        <v>2382</v>
      </c>
      <c r="AN22" s="26">
        <v>2241</v>
      </c>
      <c r="AO22" s="26">
        <v>0</v>
      </c>
      <c r="AP22" s="26">
        <v>884</v>
      </c>
      <c r="AQ22" s="26">
        <v>1095</v>
      </c>
      <c r="AR22" s="26">
        <v>1763</v>
      </c>
      <c r="AS22" s="26">
        <v>1087</v>
      </c>
      <c r="AT22" s="26">
        <v>106</v>
      </c>
      <c r="AU22" s="26">
        <v>644</v>
      </c>
      <c r="AV22" s="26">
        <v>459</v>
      </c>
      <c r="AW22" s="26">
        <v>1314</v>
      </c>
      <c r="AX22" s="26">
        <v>3300</v>
      </c>
      <c r="AY22" s="26">
        <v>2183</v>
      </c>
      <c r="AZ22" s="26">
        <v>0</v>
      </c>
      <c r="BA22" s="26">
        <v>1393</v>
      </c>
      <c r="BB22" s="26">
        <v>5920</v>
      </c>
      <c r="BC22" s="26">
        <v>197</v>
      </c>
      <c r="BD22" s="26">
        <v>295</v>
      </c>
      <c r="BE22" s="26">
        <v>50</v>
      </c>
      <c r="BF22" s="26">
        <v>336</v>
      </c>
    </row>
    <row r="23" spans="1:58" x14ac:dyDescent="0.25">
      <c r="A23" s="29">
        <v>14</v>
      </c>
      <c r="B23" s="7" t="s">
        <v>20</v>
      </c>
      <c r="C23" s="27">
        <v>1573036</v>
      </c>
      <c r="D23" s="27">
        <v>1296975</v>
      </c>
      <c r="E23" s="27">
        <v>210151</v>
      </c>
      <c r="F23" s="25">
        <v>59283</v>
      </c>
      <c r="G23" s="26">
        <v>575</v>
      </c>
      <c r="H23" s="26">
        <v>1198</v>
      </c>
      <c r="I23" s="26">
        <v>2424</v>
      </c>
      <c r="J23" s="26">
        <v>291</v>
      </c>
      <c r="K23" s="26">
        <v>10280</v>
      </c>
      <c r="L23" s="26">
        <v>1186</v>
      </c>
      <c r="M23" s="26">
        <v>44</v>
      </c>
      <c r="N23" s="26">
        <v>120</v>
      </c>
      <c r="O23" s="26">
        <v>116</v>
      </c>
      <c r="P23" s="26">
        <v>2014</v>
      </c>
      <c r="Q23" s="26">
        <v>583</v>
      </c>
      <c r="R23" s="26">
        <v>206</v>
      </c>
      <c r="S23" s="26" t="s">
        <v>60</v>
      </c>
      <c r="T23" s="26">
        <v>532</v>
      </c>
      <c r="U23" s="26">
        <v>283</v>
      </c>
      <c r="V23" s="26">
        <v>90</v>
      </c>
      <c r="W23" s="26">
        <v>63</v>
      </c>
      <c r="X23" s="26">
        <v>83</v>
      </c>
      <c r="Y23" s="26">
        <v>54</v>
      </c>
      <c r="Z23" s="26">
        <v>0</v>
      </c>
      <c r="AA23" s="26">
        <v>107</v>
      </c>
      <c r="AB23" s="26">
        <v>338</v>
      </c>
      <c r="AC23" s="26">
        <v>683</v>
      </c>
      <c r="AD23" s="26">
        <v>637</v>
      </c>
      <c r="AE23" s="26">
        <v>87</v>
      </c>
      <c r="AF23" s="26">
        <v>214</v>
      </c>
      <c r="AG23" s="26">
        <v>3800</v>
      </c>
      <c r="AH23" s="26">
        <v>35</v>
      </c>
      <c r="AI23" s="26">
        <v>2535</v>
      </c>
      <c r="AJ23" s="26">
        <v>0</v>
      </c>
      <c r="AK23" s="26">
        <v>214</v>
      </c>
      <c r="AL23" s="26">
        <v>675</v>
      </c>
      <c r="AM23" s="26">
        <v>938</v>
      </c>
      <c r="AN23" s="26">
        <v>817</v>
      </c>
      <c r="AO23" s="26">
        <v>0</v>
      </c>
      <c r="AP23" s="26">
        <v>1018</v>
      </c>
      <c r="AQ23" s="26">
        <v>93</v>
      </c>
      <c r="AR23" s="26">
        <v>4963</v>
      </c>
      <c r="AS23" s="26">
        <v>169</v>
      </c>
      <c r="AT23" s="26">
        <v>0</v>
      </c>
      <c r="AU23" s="26">
        <v>205</v>
      </c>
      <c r="AV23" s="26">
        <v>118</v>
      </c>
      <c r="AW23" s="26">
        <v>1957</v>
      </c>
      <c r="AX23" s="26">
        <v>1352</v>
      </c>
      <c r="AY23" s="26">
        <v>6617</v>
      </c>
      <c r="AZ23" s="26">
        <v>0</v>
      </c>
      <c r="BA23" s="26">
        <v>269</v>
      </c>
      <c r="BB23" s="26">
        <v>10398</v>
      </c>
      <c r="BC23" s="26">
        <v>0</v>
      </c>
      <c r="BD23" s="26">
        <v>225</v>
      </c>
      <c r="BE23" s="26">
        <v>677</v>
      </c>
      <c r="BF23" s="26">
        <v>136</v>
      </c>
    </row>
    <row r="24" spans="1:58" x14ac:dyDescent="0.25">
      <c r="A24" s="29">
        <v>15</v>
      </c>
      <c r="B24" s="7" t="s">
        <v>21</v>
      </c>
      <c r="C24" s="27">
        <v>12725119</v>
      </c>
      <c r="D24" s="27">
        <v>11009321</v>
      </c>
      <c r="E24" s="27">
        <v>1441191</v>
      </c>
      <c r="F24" s="25">
        <v>208755</v>
      </c>
      <c r="G24" s="26">
        <v>883</v>
      </c>
      <c r="H24" s="26">
        <v>2250</v>
      </c>
      <c r="I24" s="26">
        <v>7139</v>
      </c>
      <c r="J24" s="26">
        <v>1587</v>
      </c>
      <c r="K24" s="26">
        <v>14940</v>
      </c>
      <c r="L24" s="26">
        <v>3036</v>
      </c>
      <c r="M24" s="26">
        <v>955</v>
      </c>
      <c r="N24" s="26">
        <v>234</v>
      </c>
      <c r="O24" s="26">
        <v>1066</v>
      </c>
      <c r="P24" s="26">
        <v>12687</v>
      </c>
      <c r="Q24" s="26">
        <v>8745</v>
      </c>
      <c r="R24" s="26">
        <v>869</v>
      </c>
      <c r="S24" s="26">
        <v>1384</v>
      </c>
      <c r="T24" s="26" t="s">
        <v>60</v>
      </c>
      <c r="U24" s="26">
        <v>16907</v>
      </c>
      <c r="V24" s="26">
        <v>8529</v>
      </c>
      <c r="W24" s="26">
        <v>2009</v>
      </c>
      <c r="X24" s="26">
        <v>2923</v>
      </c>
      <c r="Y24" s="26">
        <v>1229</v>
      </c>
      <c r="Z24" s="26">
        <v>526</v>
      </c>
      <c r="AA24" s="26">
        <v>1865</v>
      </c>
      <c r="AB24" s="26">
        <v>3296</v>
      </c>
      <c r="AC24" s="26">
        <v>12583</v>
      </c>
      <c r="AD24" s="26">
        <v>6537</v>
      </c>
      <c r="AE24" s="26">
        <v>2744</v>
      </c>
      <c r="AF24" s="26">
        <v>13264</v>
      </c>
      <c r="AG24" s="26">
        <v>228</v>
      </c>
      <c r="AH24" s="26">
        <v>1302</v>
      </c>
      <c r="AI24" s="26">
        <v>1478</v>
      </c>
      <c r="AJ24" s="26">
        <v>283</v>
      </c>
      <c r="AK24" s="26">
        <v>2366</v>
      </c>
      <c r="AL24" s="26">
        <v>1359</v>
      </c>
      <c r="AM24" s="26">
        <v>7561</v>
      </c>
      <c r="AN24" s="26">
        <v>3761</v>
      </c>
      <c r="AO24" s="26">
        <v>196</v>
      </c>
      <c r="AP24" s="26">
        <v>6872</v>
      </c>
      <c r="AQ24" s="26">
        <v>1491</v>
      </c>
      <c r="AR24" s="26">
        <v>954</v>
      </c>
      <c r="AS24" s="26">
        <v>4588</v>
      </c>
      <c r="AT24" s="26">
        <v>462</v>
      </c>
      <c r="AU24" s="26">
        <v>1583</v>
      </c>
      <c r="AV24" s="26">
        <v>394</v>
      </c>
      <c r="AW24" s="26">
        <v>4648</v>
      </c>
      <c r="AX24" s="26">
        <v>16780</v>
      </c>
      <c r="AY24" s="26">
        <v>1154</v>
      </c>
      <c r="AZ24" s="26">
        <v>156</v>
      </c>
      <c r="BA24" s="26">
        <v>4311</v>
      </c>
      <c r="BB24" s="26">
        <v>2704</v>
      </c>
      <c r="BC24" s="26">
        <v>1221</v>
      </c>
      <c r="BD24" s="26">
        <v>14414</v>
      </c>
      <c r="BE24" s="26">
        <v>302</v>
      </c>
      <c r="BF24" s="26">
        <v>2049</v>
      </c>
    </row>
    <row r="25" spans="1:58" x14ac:dyDescent="0.25">
      <c r="A25" s="29">
        <v>16</v>
      </c>
      <c r="B25" s="7" t="s">
        <v>22</v>
      </c>
      <c r="C25" s="27">
        <v>6457067</v>
      </c>
      <c r="D25" s="27">
        <v>5493090</v>
      </c>
      <c r="E25" s="27">
        <v>805228</v>
      </c>
      <c r="F25" s="25">
        <v>134137</v>
      </c>
      <c r="G25" s="26">
        <v>1625</v>
      </c>
      <c r="H25" s="26">
        <v>479</v>
      </c>
      <c r="I25" s="26">
        <v>2763</v>
      </c>
      <c r="J25" s="26">
        <v>564</v>
      </c>
      <c r="K25" s="26">
        <v>6033</v>
      </c>
      <c r="L25" s="26">
        <v>1225</v>
      </c>
      <c r="M25" s="26">
        <v>823</v>
      </c>
      <c r="N25" s="26">
        <v>639</v>
      </c>
      <c r="O25" s="26">
        <v>1045</v>
      </c>
      <c r="P25" s="26">
        <v>11472</v>
      </c>
      <c r="Q25" s="26">
        <v>2258</v>
      </c>
      <c r="R25" s="26">
        <v>856</v>
      </c>
      <c r="S25" s="26">
        <v>186</v>
      </c>
      <c r="T25" s="26">
        <v>28436</v>
      </c>
      <c r="U25" s="26" t="s">
        <v>60</v>
      </c>
      <c r="V25" s="26">
        <v>1678</v>
      </c>
      <c r="W25" s="26">
        <v>1624</v>
      </c>
      <c r="X25" s="26">
        <v>11177</v>
      </c>
      <c r="Y25" s="26">
        <v>736</v>
      </c>
      <c r="Z25" s="26">
        <v>0</v>
      </c>
      <c r="AA25" s="26">
        <v>1050</v>
      </c>
      <c r="AB25" s="26">
        <v>837</v>
      </c>
      <c r="AC25" s="26">
        <v>11017</v>
      </c>
      <c r="AD25" s="26">
        <v>1543</v>
      </c>
      <c r="AE25" s="26">
        <v>1948</v>
      </c>
      <c r="AF25" s="26">
        <v>4526</v>
      </c>
      <c r="AG25" s="26">
        <v>134</v>
      </c>
      <c r="AH25" s="26">
        <v>591</v>
      </c>
      <c r="AI25" s="26">
        <v>1011</v>
      </c>
      <c r="AJ25" s="26">
        <v>0</v>
      </c>
      <c r="AK25" s="26">
        <v>1537</v>
      </c>
      <c r="AL25" s="26">
        <v>219</v>
      </c>
      <c r="AM25" s="26">
        <v>2316</v>
      </c>
      <c r="AN25" s="26">
        <v>2665</v>
      </c>
      <c r="AO25" s="26">
        <v>113</v>
      </c>
      <c r="AP25" s="26">
        <v>11235</v>
      </c>
      <c r="AQ25" s="26">
        <v>1198</v>
      </c>
      <c r="AR25" s="26">
        <v>387</v>
      </c>
      <c r="AS25" s="26">
        <v>2419</v>
      </c>
      <c r="AT25" s="26">
        <v>0</v>
      </c>
      <c r="AU25" s="26">
        <v>1414</v>
      </c>
      <c r="AV25" s="26">
        <v>111</v>
      </c>
      <c r="AW25" s="26">
        <v>3547</v>
      </c>
      <c r="AX25" s="26">
        <v>4490</v>
      </c>
      <c r="AY25" s="26">
        <v>105</v>
      </c>
      <c r="AZ25" s="26">
        <v>0</v>
      </c>
      <c r="BA25" s="26">
        <v>1932</v>
      </c>
      <c r="BB25" s="26">
        <v>258</v>
      </c>
      <c r="BC25" s="26">
        <v>507</v>
      </c>
      <c r="BD25" s="26">
        <v>1727</v>
      </c>
      <c r="BE25" s="26">
        <v>1681</v>
      </c>
      <c r="BF25" s="26">
        <v>136</v>
      </c>
    </row>
    <row r="26" spans="1:58" x14ac:dyDescent="0.25">
      <c r="A26" s="29">
        <v>17</v>
      </c>
      <c r="B26" s="7" t="s">
        <v>23</v>
      </c>
      <c r="C26" s="27">
        <v>3035469</v>
      </c>
      <c r="D26" s="27">
        <v>2585979</v>
      </c>
      <c r="E26" s="27">
        <v>362938</v>
      </c>
      <c r="F26" s="25">
        <v>75760</v>
      </c>
      <c r="G26" s="26">
        <v>503</v>
      </c>
      <c r="H26" s="26">
        <v>951</v>
      </c>
      <c r="I26" s="26">
        <v>1590</v>
      </c>
      <c r="J26" s="26">
        <v>451</v>
      </c>
      <c r="K26" s="26">
        <v>3268</v>
      </c>
      <c r="L26" s="26">
        <v>3252</v>
      </c>
      <c r="M26" s="26">
        <v>112</v>
      </c>
      <c r="N26" s="26">
        <v>0</v>
      </c>
      <c r="O26" s="26">
        <v>151</v>
      </c>
      <c r="P26" s="26">
        <v>4335</v>
      </c>
      <c r="Q26" s="26">
        <v>596</v>
      </c>
      <c r="R26" s="26">
        <v>521</v>
      </c>
      <c r="S26" s="26">
        <v>290</v>
      </c>
      <c r="T26" s="26">
        <v>11969</v>
      </c>
      <c r="U26" s="26">
        <v>1716</v>
      </c>
      <c r="V26" s="26" t="s">
        <v>60</v>
      </c>
      <c r="W26" s="26">
        <v>918</v>
      </c>
      <c r="X26" s="26">
        <v>819</v>
      </c>
      <c r="Y26" s="26">
        <v>763</v>
      </c>
      <c r="Z26" s="26">
        <v>78</v>
      </c>
      <c r="AA26" s="26">
        <v>419</v>
      </c>
      <c r="AB26" s="26">
        <v>585</v>
      </c>
      <c r="AC26" s="26">
        <v>946</v>
      </c>
      <c r="AD26" s="26">
        <v>7505</v>
      </c>
      <c r="AE26" s="26">
        <v>751</v>
      </c>
      <c r="AF26" s="26">
        <v>4168</v>
      </c>
      <c r="AG26" s="26">
        <v>452</v>
      </c>
      <c r="AH26" s="26">
        <v>7698</v>
      </c>
      <c r="AI26" s="26">
        <v>681</v>
      </c>
      <c r="AJ26" s="26">
        <v>56</v>
      </c>
      <c r="AK26" s="26">
        <v>1018</v>
      </c>
      <c r="AL26" s="26">
        <v>114</v>
      </c>
      <c r="AM26" s="26">
        <v>1230</v>
      </c>
      <c r="AN26" s="26">
        <v>734</v>
      </c>
      <c r="AO26" s="26">
        <v>833</v>
      </c>
      <c r="AP26" s="26">
        <v>1127</v>
      </c>
      <c r="AQ26" s="26">
        <v>1465</v>
      </c>
      <c r="AR26" s="26">
        <v>348</v>
      </c>
      <c r="AS26" s="26">
        <v>451</v>
      </c>
      <c r="AT26" s="26">
        <v>0</v>
      </c>
      <c r="AU26" s="26">
        <v>943</v>
      </c>
      <c r="AV26" s="26">
        <v>1158</v>
      </c>
      <c r="AW26" s="26">
        <v>1148</v>
      </c>
      <c r="AX26" s="26">
        <v>3553</v>
      </c>
      <c r="AY26" s="26">
        <v>886</v>
      </c>
      <c r="AZ26" s="26">
        <v>0</v>
      </c>
      <c r="BA26" s="26">
        <v>268</v>
      </c>
      <c r="BB26" s="26">
        <v>919</v>
      </c>
      <c r="BC26" s="26">
        <v>22</v>
      </c>
      <c r="BD26" s="26">
        <v>3607</v>
      </c>
      <c r="BE26" s="26">
        <v>392</v>
      </c>
      <c r="BF26" s="26">
        <v>786</v>
      </c>
    </row>
    <row r="27" spans="1:58" x14ac:dyDescent="0.25">
      <c r="A27" s="29">
        <v>18</v>
      </c>
      <c r="B27" s="7" t="s">
        <v>24</v>
      </c>
      <c r="C27" s="27">
        <v>2848708</v>
      </c>
      <c r="D27" s="27">
        <v>2361899</v>
      </c>
      <c r="E27" s="27">
        <v>381695</v>
      </c>
      <c r="F27" s="25">
        <v>88284</v>
      </c>
      <c r="G27" s="26">
        <v>853</v>
      </c>
      <c r="H27" s="26">
        <v>333</v>
      </c>
      <c r="I27" s="26">
        <v>3094</v>
      </c>
      <c r="J27" s="26">
        <v>2158</v>
      </c>
      <c r="K27" s="26">
        <v>5411</v>
      </c>
      <c r="L27" s="26">
        <v>3746</v>
      </c>
      <c r="M27" s="26">
        <v>210</v>
      </c>
      <c r="N27" s="26">
        <v>0</v>
      </c>
      <c r="O27" s="26">
        <v>456</v>
      </c>
      <c r="P27" s="26">
        <v>3118</v>
      </c>
      <c r="Q27" s="26">
        <v>1896</v>
      </c>
      <c r="R27" s="26">
        <v>149</v>
      </c>
      <c r="S27" s="26">
        <v>456</v>
      </c>
      <c r="T27" s="26">
        <v>1702</v>
      </c>
      <c r="U27" s="26">
        <v>1679</v>
      </c>
      <c r="V27" s="26">
        <v>1527</v>
      </c>
      <c r="W27" s="26" t="s">
        <v>60</v>
      </c>
      <c r="X27" s="26">
        <v>617</v>
      </c>
      <c r="Y27" s="26">
        <v>438</v>
      </c>
      <c r="Z27" s="26">
        <v>211</v>
      </c>
      <c r="AA27" s="26">
        <v>282</v>
      </c>
      <c r="AB27" s="26">
        <v>187</v>
      </c>
      <c r="AC27" s="26">
        <v>1125</v>
      </c>
      <c r="AD27" s="26">
        <v>682</v>
      </c>
      <c r="AE27" s="26">
        <v>452</v>
      </c>
      <c r="AF27" s="26">
        <v>21022</v>
      </c>
      <c r="AG27" s="26">
        <v>300</v>
      </c>
      <c r="AH27" s="26">
        <v>4126</v>
      </c>
      <c r="AI27" s="26">
        <v>851</v>
      </c>
      <c r="AJ27" s="26">
        <v>0</v>
      </c>
      <c r="AK27" s="26">
        <v>267</v>
      </c>
      <c r="AL27" s="26">
        <v>1029</v>
      </c>
      <c r="AM27" s="26">
        <v>571</v>
      </c>
      <c r="AN27" s="26">
        <v>813</v>
      </c>
      <c r="AO27" s="26">
        <v>261</v>
      </c>
      <c r="AP27" s="26">
        <v>1310</v>
      </c>
      <c r="AQ27" s="26">
        <v>8408</v>
      </c>
      <c r="AR27" s="26">
        <v>848</v>
      </c>
      <c r="AS27" s="26">
        <v>918</v>
      </c>
      <c r="AT27" s="26">
        <v>18</v>
      </c>
      <c r="AU27" s="26">
        <v>556</v>
      </c>
      <c r="AV27" s="26">
        <v>154</v>
      </c>
      <c r="AW27" s="26">
        <v>1542</v>
      </c>
      <c r="AX27" s="26">
        <v>8468</v>
      </c>
      <c r="AY27" s="26">
        <v>97</v>
      </c>
      <c r="AZ27" s="26">
        <v>70</v>
      </c>
      <c r="BA27" s="26">
        <v>1705</v>
      </c>
      <c r="BB27" s="26">
        <v>3265</v>
      </c>
      <c r="BC27" s="26">
        <v>139</v>
      </c>
      <c r="BD27" s="26">
        <v>486</v>
      </c>
      <c r="BE27" s="26">
        <v>278</v>
      </c>
      <c r="BF27" s="26">
        <v>82</v>
      </c>
    </row>
    <row r="28" spans="1:58" x14ac:dyDescent="0.25">
      <c r="A28" s="29">
        <v>19</v>
      </c>
      <c r="B28" s="7" t="s">
        <v>25</v>
      </c>
      <c r="C28" s="27">
        <v>4328626</v>
      </c>
      <c r="D28" s="27">
        <v>3676472</v>
      </c>
      <c r="E28" s="27">
        <v>521511</v>
      </c>
      <c r="F28" s="25">
        <v>112787</v>
      </c>
      <c r="G28" s="26">
        <v>4137</v>
      </c>
      <c r="H28" s="26">
        <v>304</v>
      </c>
      <c r="I28" s="26">
        <v>1103</v>
      </c>
      <c r="J28" s="26">
        <v>518</v>
      </c>
      <c r="K28" s="26">
        <v>3415</v>
      </c>
      <c r="L28" s="26">
        <v>712</v>
      </c>
      <c r="M28" s="26">
        <v>246</v>
      </c>
      <c r="N28" s="26">
        <v>706</v>
      </c>
      <c r="O28" s="26">
        <v>254</v>
      </c>
      <c r="P28" s="26">
        <v>9232</v>
      </c>
      <c r="Q28" s="26">
        <v>4173</v>
      </c>
      <c r="R28" s="26">
        <v>647</v>
      </c>
      <c r="S28" s="26">
        <v>50</v>
      </c>
      <c r="T28" s="26">
        <v>4445</v>
      </c>
      <c r="U28" s="26">
        <v>12203</v>
      </c>
      <c r="V28" s="26">
        <v>238</v>
      </c>
      <c r="W28" s="26">
        <v>602</v>
      </c>
      <c r="X28" s="26" t="s">
        <v>60</v>
      </c>
      <c r="Y28" s="26">
        <v>666</v>
      </c>
      <c r="Z28" s="26">
        <v>46</v>
      </c>
      <c r="AA28" s="26">
        <v>1120</v>
      </c>
      <c r="AB28" s="26">
        <v>419</v>
      </c>
      <c r="AC28" s="26">
        <v>7302</v>
      </c>
      <c r="AD28" s="26">
        <v>605</v>
      </c>
      <c r="AE28" s="26">
        <v>646</v>
      </c>
      <c r="AF28" s="26">
        <v>2381</v>
      </c>
      <c r="AG28" s="26">
        <v>0</v>
      </c>
      <c r="AH28" s="26">
        <v>723</v>
      </c>
      <c r="AI28" s="26">
        <v>301</v>
      </c>
      <c r="AJ28" s="26">
        <v>84</v>
      </c>
      <c r="AK28" s="26">
        <v>496</v>
      </c>
      <c r="AL28" s="26">
        <v>554</v>
      </c>
      <c r="AM28" s="26">
        <v>5239</v>
      </c>
      <c r="AN28" s="26">
        <v>3643</v>
      </c>
      <c r="AO28" s="26">
        <v>122</v>
      </c>
      <c r="AP28" s="26">
        <v>17041</v>
      </c>
      <c r="AQ28" s="26">
        <v>577</v>
      </c>
      <c r="AR28" s="26">
        <v>298</v>
      </c>
      <c r="AS28" s="26">
        <v>2226</v>
      </c>
      <c r="AT28" s="26">
        <v>0</v>
      </c>
      <c r="AU28" s="26">
        <v>1347</v>
      </c>
      <c r="AV28" s="26">
        <v>0</v>
      </c>
      <c r="AW28" s="26">
        <v>10064</v>
      </c>
      <c r="AX28" s="26">
        <v>3345</v>
      </c>
      <c r="AY28" s="26">
        <v>464</v>
      </c>
      <c r="AZ28" s="26">
        <v>45</v>
      </c>
      <c r="BA28" s="26">
        <v>3319</v>
      </c>
      <c r="BB28" s="26">
        <v>1988</v>
      </c>
      <c r="BC28" s="26">
        <v>3346</v>
      </c>
      <c r="BD28" s="26">
        <v>1395</v>
      </c>
      <c r="BE28" s="26">
        <v>0</v>
      </c>
      <c r="BF28" s="26">
        <v>170</v>
      </c>
    </row>
    <row r="29" spans="1:58" x14ac:dyDescent="0.25">
      <c r="A29" s="29">
        <v>20</v>
      </c>
      <c r="B29" s="7" t="s">
        <v>26</v>
      </c>
      <c r="C29" s="27">
        <v>4545914</v>
      </c>
      <c r="D29" s="27">
        <v>3912023</v>
      </c>
      <c r="E29" s="27">
        <v>528406</v>
      </c>
      <c r="F29" s="25">
        <v>91215</v>
      </c>
      <c r="G29" s="26">
        <v>2329</v>
      </c>
      <c r="H29" s="26">
        <v>403</v>
      </c>
      <c r="I29" s="26">
        <v>2021</v>
      </c>
      <c r="J29" s="26">
        <v>3645</v>
      </c>
      <c r="K29" s="26">
        <v>5139</v>
      </c>
      <c r="L29" s="26">
        <v>1433</v>
      </c>
      <c r="M29" s="26">
        <v>164</v>
      </c>
      <c r="N29" s="26">
        <v>0</v>
      </c>
      <c r="O29" s="26">
        <v>596</v>
      </c>
      <c r="P29" s="26">
        <v>6534</v>
      </c>
      <c r="Q29" s="26">
        <v>4478</v>
      </c>
      <c r="R29" s="26">
        <v>378</v>
      </c>
      <c r="S29" s="26">
        <v>265</v>
      </c>
      <c r="T29" s="26">
        <v>1229</v>
      </c>
      <c r="U29" s="26">
        <v>1359</v>
      </c>
      <c r="V29" s="26">
        <v>544</v>
      </c>
      <c r="W29" s="26">
        <v>420</v>
      </c>
      <c r="X29" s="26">
        <v>1649</v>
      </c>
      <c r="Y29" s="26" t="s">
        <v>60</v>
      </c>
      <c r="Z29" s="26">
        <v>251</v>
      </c>
      <c r="AA29" s="26">
        <v>642</v>
      </c>
      <c r="AB29" s="26">
        <v>549</v>
      </c>
      <c r="AC29" s="26">
        <v>1080</v>
      </c>
      <c r="AD29" s="26">
        <v>330</v>
      </c>
      <c r="AE29" s="26">
        <v>6791</v>
      </c>
      <c r="AF29" s="26">
        <v>1591</v>
      </c>
      <c r="AG29" s="26">
        <v>428</v>
      </c>
      <c r="AH29" s="26">
        <v>745</v>
      </c>
      <c r="AI29" s="26">
        <v>931</v>
      </c>
      <c r="AJ29" s="26">
        <v>11</v>
      </c>
      <c r="AK29" s="26">
        <v>975</v>
      </c>
      <c r="AL29" s="26">
        <v>150</v>
      </c>
      <c r="AM29" s="26">
        <v>2786</v>
      </c>
      <c r="AN29" s="26">
        <v>2284</v>
      </c>
      <c r="AO29" s="26">
        <v>64</v>
      </c>
      <c r="AP29" s="26">
        <v>1115</v>
      </c>
      <c r="AQ29" s="26">
        <v>2159</v>
      </c>
      <c r="AR29" s="26">
        <v>195</v>
      </c>
      <c r="AS29" s="26">
        <v>1239</v>
      </c>
      <c r="AT29" s="26">
        <v>737</v>
      </c>
      <c r="AU29" s="26">
        <v>1914</v>
      </c>
      <c r="AV29" s="26">
        <v>0</v>
      </c>
      <c r="AW29" s="26">
        <v>2348</v>
      </c>
      <c r="AX29" s="26">
        <v>24488</v>
      </c>
      <c r="AY29" s="26">
        <v>277</v>
      </c>
      <c r="AZ29" s="26">
        <v>45</v>
      </c>
      <c r="BA29" s="26">
        <v>1857</v>
      </c>
      <c r="BB29" s="26">
        <v>1581</v>
      </c>
      <c r="BC29" s="26">
        <v>238</v>
      </c>
      <c r="BD29" s="26">
        <v>682</v>
      </c>
      <c r="BE29" s="26">
        <v>146</v>
      </c>
      <c r="BF29" s="26">
        <v>655</v>
      </c>
    </row>
    <row r="30" spans="1:58" x14ac:dyDescent="0.25">
      <c r="A30" s="29">
        <v>21</v>
      </c>
      <c r="B30" s="7" t="s">
        <v>27</v>
      </c>
      <c r="C30" s="27">
        <v>1315586</v>
      </c>
      <c r="D30" s="27">
        <v>1132344</v>
      </c>
      <c r="E30" s="27">
        <v>151438</v>
      </c>
      <c r="F30" s="25">
        <v>27523</v>
      </c>
      <c r="G30" s="26">
        <v>129</v>
      </c>
      <c r="H30" s="26">
        <v>38</v>
      </c>
      <c r="I30" s="26">
        <v>230</v>
      </c>
      <c r="J30" s="26">
        <v>0</v>
      </c>
      <c r="K30" s="26">
        <v>1610</v>
      </c>
      <c r="L30" s="26">
        <v>314</v>
      </c>
      <c r="M30" s="26">
        <v>1468</v>
      </c>
      <c r="N30" s="26">
        <v>234</v>
      </c>
      <c r="O30" s="26">
        <v>32</v>
      </c>
      <c r="P30" s="26">
        <v>2926</v>
      </c>
      <c r="Q30" s="26">
        <v>511</v>
      </c>
      <c r="R30" s="26">
        <v>0</v>
      </c>
      <c r="S30" s="26">
        <v>143</v>
      </c>
      <c r="T30" s="26">
        <v>195</v>
      </c>
      <c r="U30" s="26">
        <v>0</v>
      </c>
      <c r="V30" s="26">
        <v>7</v>
      </c>
      <c r="W30" s="26">
        <v>277</v>
      </c>
      <c r="X30" s="26">
        <v>482</v>
      </c>
      <c r="Y30" s="26">
        <v>15</v>
      </c>
      <c r="Z30" s="26" t="s">
        <v>60</v>
      </c>
      <c r="AA30" s="26">
        <v>325</v>
      </c>
      <c r="AB30" s="26">
        <v>3887</v>
      </c>
      <c r="AC30" s="26">
        <v>116</v>
      </c>
      <c r="AD30" s="26">
        <v>430</v>
      </c>
      <c r="AE30" s="26">
        <v>79</v>
      </c>
      <c r="AF30" s="26">
        <v>69</v>
      </c>
      <c r="AG30" s="26">
        <v>0</v>
      </c>
      <c r="AH30" s="26">
        <v>82</v>
      </c>
      <c r="AI30" s="26">
        <v>35</v>
      </c>
      <c r="AJ30" s="26">
        <v>3655</v>
      </c>
      <c r="AK30" s="26">
        <v>405</v>
      </c>
      <c r="AL30" s="26">
        <v>272</v>
      </c>
      <c r="AM30" s="26">
        <v>2519</v>
      </c>
      <c r="AN30" s="26">
        <v>1112</v>
      </c>
      <c r="AO30" s="26">
        <v>0</v>
      </c>
      <c r="AP30" s="26">
        <v>628</v>
      </c>
      <c r="AQ30" s="26">
        <v>79</v>
      </c>
      <c r="AR30" s="26">
        <v>215</v>
      </c>
      <c r="AS30" s="26">
        <v>976</v>
      </c>
      <c r="AT30" s="26">
        <v>1024</v>
      </c>
      <c r="AU30" s="26">
        <v>173</v>
      </c>
      <c r="AV30" s="26">
        <v>0</v>
      </c>
      <c r="AW30" s="26">
        <v>985</v>
      </c>
      <c r="AX30" s="26">
        <v>496</v>
      </c>
      <c r="AY30" s="26">
        <v>200</v>
      </c>
      <c r="AZ30" s="26">
        <v>349</v>
      </c>
      <c r="BA30" s="26">
        <v>573</v>
      </c>
      <c r="BB30" s="26">
        <v>118</v>
      </c>
      <c r="BC30" s="26">
        <v>51</v>
      </c>
      <c r="BD30" s="26">
        <v>0</v>
      </c>
      <c r="BE30" s="26">
        <v>59</v>
      </c>
      <c r="BF30" s="26">
        <v>38</v>
      </c>
    </row>
    <row r="31" spans="1:58" x14ac:dyDescent="0.25">
      <c r="A31" s="29">
        <v>22</v>
      </c>
      <c r="B31" s="7" t="s">
        <v>28</v>
      </c>
      <c r="C31" s="27">
        <v>5816472</v>
      </c>
      <c r="D31" s="27">
        <v>5068457</v>
      </c>
      <c r="E31" s="27">
        <v>549973</v>
      </c>
      <c r="F31" s="25">
        <v>154983</v>
      </c>
      <c r="G31" s="26">
        <v>1261</v>
      </c>
      <c r="H31" s="26">
        <v>1947</v>
      </c>
      <c r="I31" s="26">
        <v>760</v>
      </c>
      <c r="J31" s="26">
        <v>136</v>
      </c>
      <c r="K31" s="26">
        <v>8614</v>
      </c>
      <c r="L31" s="26">
        <v>1071</v>
      </c>
      <c r="M31" s="26">
        <v>881</v>
      </c>
      <c r="N31" s="26">
        <v>4100</v>
      </c>
      <c r="O31" s="26">
        <v>21213</v>
      </c>
      <c r="P31" s="26">
        <v>9610</v>
      </c>
      <c r="Q31" s="26">
        <v>4610</v>
      </c>
      <c r="R31" s="26">
        <v>610</v>
      </c>
      <c r="S31" s="26">
        <v>429</v>
      </c>
      <c r="T31" s="26">
        <v>3621</v>
      </c>
      <c r="U31" s="26">
        <v>1210</v>
      </c>
      <c r="V31" s="26">
        <v>569</v>
      </c>
      <c r="W31" s="26">
        <v>1726</v>
      </c>
      <c r="X31" s="26">
        <v>715</v>
      </c>
      <c r="Y31" s="26">
        <v>606</v>
      </c>
      <c r="Z31" s="26">
        <v>332</v>
      </c>
      <c r="AA31" s="26" t="s">
        <v>60</v>
      </c>
      <c r="AB31" s="26">
        <v>3977</v>
      </c>
      <c r="AC31" s="26">
        <v>2167</v>
      </c>
      <c r="AD31" s="26">
        <v>1422</v>
      </c>
      <c r="AE31" s="26">
        <v>581</v>
      </c>
      <c r="AF31" s="26">
        <v>256</v>
      </c>
      <c r="AG31" s="26">
        <v>0</v>
      </c>
      <c r="AH31" s="26">
        <v>132</v>
      </c>
      <c r="AI31" s="26">
        <v>330</v>
      </c>
      <c r="AJ31" s="26">
        <v>1124</v>
      </c>
      <c r="AK31" s="26">
        <v>6260</v>
      </c>
      <c r="AL31" s="26">
        <v>638</v>
      </c>
      <c r="AM31" s="26">
        <v>11736</v>
      </c>
      <c r="AN31" s="26">
        <v>7507</v>
      </c>
      <c r="AO31" s="26">
        <v>116</v>
      </c>
      <c r="AP31" s="26">
        <v>2522</v>
      </c>
      <c r="AQ31" s="26">
        <v>463</v>
      </c>
      <c r="AR31" s="26">
        <v>378</v>
      </c>
      <c r="AS31" s="26">
        <v>15485</v>
      </c>
      <c r="AT31" s="26">
        <v>82</v>
      </c>
      <c r="AU31" s="26">
        <v>2297</v>
      </c>
      <c r="AV31" s="26">
        <v>0</v>
      </c>
      <c r="AW31" s="26">
        <v>1800</v>
      </c>
      <c r="AX31" s="26">
        <v>5612</v>
      </c>
      <c r="AY31" s="26">
        <v>1061</v>
      </c>
      <c r="AZ31" s="26">
        <v>589</v>
      </c>
      <c r="BA31" s="26">
        <v>20579</v>
      </c>
      <c r="BB31" s="26">
        <v>1431</v>
      </c>
      <c r="BC31" s="26">
        <v>1957</v>
      </c>
      <c r="BD31" s="26">
        <v>460</v>
      </c>
      <c r="BE31" s="26">
        <v>0</v>
      </c>
      <c r="BF31" s="26">
        <v>294</v>
      </c>
    </row>
    <row r="32" spans="1:58" x14ac:dyDescent="0.25">
      <c r="A32" s="29">
        <v>23</v>
      </c>
      <c r="B32" s="7" t="s">
        <v>29</v>
      </c>
      <c r="C32" s="27">
        <v>6580641</v>
      </c>
      <c r="D32" s="27">
        <v>5752166</v>
      </c>
      <c r="E32" s="27">
        <v>626380</v>
      </c>
      <c r="F32" s="25">
        <v>142577</v>
      </c>
      <c r="G32" s="26">
        <v>636</v>
      </c>
      <c r="H32" s="26">
        <v>890</v>
      </c>
      <c r="I32" s="26">
        <v>1972</v>
      </c>
      <c r="J32" s="26">
        <v>394</v>
      </c>
      <c r="K32" s="26">
        <v>12770</v>
      </c>
      <c r="L32" s="26">
        <v>980</v>
      </c>
      <c r="M32" s="26">
        <v>10525</v>
      </c>
      <c r="N32" s="26">
        <v>506</v>
      </c>
      <c r="O32" s="26">
        <v>379</v>
      </c>
      <c r="P32" s="26">
        <v>12890</v>
      </c>
      <c r="Q32" s="26">
        <v>2789</v>
      </c>
      <c r="R32" s="26">
        <v>1108</v>
      </c>
      <c r="S32" s="26">
        <v>188</v>
      </c>
      <c r="T32" s="26">
        <v>2886</v>
      </c>
      <c r="U32" s="26">
        <v>677</v>
      </c>
      <c r="V32" s="26">
        <v>151</v>
      </c>
      <c r="W32" s="26">
        <v>565</v>
      </c>
      <c r="X32" s="26">
        <v>52</v>
      </c>
      <c r="Y32" s="26">
        <v>1556</v>
      </c>
      <c r="Z32" s="26">
        <v>3907</v>
      </c>
      <c r="AA32" s="26">
        <v>2381</v>
      </c>
      <c r="AB32" s="26" t="s">
        <v>60</v>
      </c>
      <c r="AC32" s="26">
        <v>1337</v>
      </c>
      <c r="AD32" s="26">
        <v>966</v>
      </c>
      <c r="AE32" s="26">
        <v>155</v>
      </c>
      <c r="AF32" s="26">
        <v>453</v>
      </c>
      <c r="AG32" s="26">
        <v>49</v>
      </c>
      <c r="AH32" s="26">
        <v>182</v>
      </c>
      <c r="AI32" s="26">
        <v>787</v>
      </c>
      <c r="AJ32" s="26">
        <v>13331</v>
      </c>
      <c r="AK32" s="26">
        <v>8046</v>
      </c>
      <c r="AL32" s="26">
        <v>521</v>
      </c>
      <c r="AM32" s="26">
        <v>19467</v>
      </c>
      <c r="AN32" s="26">
        <v>2514</v>
      </c>
      <c r="AO32" s="26">
        <v>81</v>
      </c>
      <c r="AP32" s="26">
        <v>1829</v>
      </c>
      <c r="AQ32" s="26">
        <v>297</v>
      </c>
      <c r="AR32" s="26">
        <v>1528</v>
      </c>
      <c r="AS32" s="26">
        <v>8236</v>
      </c>
      <c r="AT32" s="26">
        <v>6863</v>
      </c>
      <c r="AU32" s="26">
        <v>2477</v>
      </c>
      <c r="AV32" s="26">
        <v>194</v>
      </c>
      <c r="AW32" s="26">
        <v>823</v>
      </c>
      <c r="AX32" s="26">
        <v>3694</v>
      </c>
      <c r="AY32" s="26">
        <v>1027</v>
      </c>
      <c r="AZ32" s="26">
        <v>2534</v>
      </c>
      <c r="BA32" s="26">
        <v>4098</v>
      </c>
      <c r="BB32" s="26">
        <v>1653</v>
      </c>
      <c r="BC32" s="26">
        <v>385</v>
      </c>
      <c r="BD32" s="26">
        <v>584</v>
      </c>
      <c r="BE32" s="26">
        <v>264</v>
      </c>
      <c r="BF32" s="26">
        <v>4056</v>
      </c>
    </row>
    <row r="33" spans="1:58" x14ac:dyDescent="0.25">
      <c r="A33" s="29">
        <v>24</v>
      </c>
      <c r="B33" s="7" t="s">
        <v>30</v>
      </c>
      <c r="C33" s="27">
        <v>9778980</v>
      </c>
      <c r="D33" s="27">
        <v>8330990</v>
      </c>
      <c r="E33" s="27">
        <v>1268105</v>
      </c>
      <c r="F33" s="25">
        <v>133981</v>
      </c>
      <c r="G33" s="26">
        <v>2341</v>
      </c>
      <c r="H33" s="26">
        <v>1152</v>
      </c>
      <c r="I33" s="26">
        <v>7168</v>
      </c>
      <c r="J33" s="26">
        <v>906</v>
      </c>
      <c r="K33" s="26">
        <v>8085</v>
      </c>
      <c r="L33" s="26">
        <v>2363</v>
      </c>
      <c r="M33" s="26">
        <v>798</v>
      </c>
      <c r="N33" s="26">
        <v>114</v>
      </c>
      <c r="O33" s="26">
        <v>274</v>
      </c>
      <c r="P33" s="26">
        <v>13146</v>
      </c>
      <c r="Q33" s="26">
        <v>4270</v>
      </c>
      <c r="R33" s="26">
        <v>291</v>
      </c>
      <c r="S33" s="26">
        <v>242</v>
      </c>
      <c r="T33" s="26">
        <v>10047</v>
      </c>
      <c r="U33" s="26">
        <v>10976</v>
      </c>
      <c r="V33" s="26">
        <v>993</v>
      </c>
      <c r="W33" s="26">
        <v>805</v>
      </c>
      <c r="X33" s="26">
        <v>3409</v>
      </c>
      <c r="Y33" s="26">
        <v>1284</v>
      </c>
      <c r="Z33" s="26">
        <v>261</v>
      </c>
      <c r="AA33" s="26">
        <v>2201</v>
      </c>
      <c r="AB33" s="26">
        <v>1720</v>
      </c>
      <c r="AC33" s="26" t="s">
        <v>60</v>
      </c>
      <c r="AD33" s="26">
        <v>1127</v>
      </c>
      <c r="AE33" s="26">
        <v>922</v>
      </c>
      <c r="AF33" s="26">
        <v>2206</v>
      </c>
      <c r="AG33" s="26">
        <v>218</v>
      </c>
      <c r="AH33" s="26">
        <v>113</v>
      </c>
      <c r="AI33" s="26">
        <v>1354</v>
      </c>
      <c r="AJ33" s="26">
        <v>446</v>
      </c>
      <c r="AK33" s="26">
        <v>1617</v>
      </c>
      <c r="AL33" s="26">
        <v>1318</v>
      </c>
      <c r="AM33" s="26">
        <v>5731</v>
      </c>
      <c r="AN33" s="26">
        <v>3912</v>
      </c>
      <c r="AO33" s="26">
        <v>265</v>
      </c>
      <c r="AP33" s="26">
        <v>11318</v>
      </c>
      <c r="AQ33" s="26">
        <v>705</v>
      </c>
      <c r="AR33" s="26">
        <v>811</v>
      </c>
      <c r="AS33" s="26">
        <v>2739</v>
      </c>
      <c r="AT33" s="26">
        <v>68</v>
      </c>
      <c r="AU33" s="26">
        <v>1822</v>
      </c>
      <c r="AV33" s="26">
        <v>66</v>
      </c>
      <c r="AW33" s="26">
        <v>3259</v>
      </c>
      <c r="AX33" s="26">
        <v>8638</v>
      </c>
      <c r="AY33" s="26">
        <v>819</v>
      </c>
      <c r="AZ33" s="26">
        <v>60</v>
      </c>
      <c r="BA33" s="26">
        <v>3057</v>
      </c>
      <c r="BB33" s="26">
        <v>2146</v>
      </c>
      <c r="BC33" s="26">
        <v>353</v>
      </c>
      <c r="BD33" s="26">
        <v>4768</v>
      </c>
      <c r="BE33" s="26">
        <v>1277</v>
      </c>
      <c r="BF33" s="26">
        <v>782</v>
      </c>
    </row>
    <row r="34" spans="1:58" x14ac:dyDescent="0.25">
      <c r="A34" s="29">
        <v>25</v>
      </c>
      <c r="B34" s="7" t="s">
        <v>31</v>
      </c>
      <c r="C34" s="27">
        <v>5315228</v>
      </c>
      <c r="D34" s="27">
        <v>4536303</v>
      </c>
      <c r="E34" s="27">
        <v>653012</v>
      </c>
      <c r="F34" s="25">
        <v>101042</v>
      </c>
      <c r="G34" s="26">
        <v>1299</v>
      </c>
      <c r="H34" s="26">
        <v>523</v>
      </c>
      <c r="I34" s="26">
        <v>3065</v>
      </c>
      <c r="J34" s="26">
        <v>375</v>
      </c>
      <c r="K34" s="26">
        <v>8086</v>
      </c>
      <c r="L34" s="26">
        <v>3565</v>
      </c>
      <c r="M34" s="26">
        <v>696</v>
      </c>
      <c r="N34" s="26">
        <v>0</v>
      </c>
      <c r="O34" s="26">
        <v>310</v>
      </c>
      <c r="P34" s="26">
        <v>2372</v>
      </c>
      <c r="Q34" s="26">
        <v>2235</v>
      </c>
      <c r="R34" s="26">
        <v>1277</v>
      </c>
      <c r="S34" s="26">
        <v>575</v>
      </c>
      <c r="T34" s="26">
        <v>5896</v>
      </c>
      <c r="U34" s="26">
        <v>2026</v>
      </c>
      <c r="V34" s="26">
        <v>7220</v>
      </c>
      <c r="W34" s="26">
        <v>924</v>
      </c>
      <c r="X34" s="26">
        <v>57</v>
      </c>
      <c r="Y34" s="26">
        <v>791</v>
      </c>
      <c r="Z34" s="26">
        <v>187</v>
      </c>
      <c r="AA34" s="26">
        <v>1841</v>
      </c>
      <c r="AB34" s="26">
        <v>814</v>
      </c>
      <c r="AC34" s="26">
        <v>2212</v>
      </c>
      <c r="AD34" s="26" t="s">
        <v>60</v>
      </c>
      <c r="AE34" s="26">
        <v>202</v>
      </c>
      <c r="AF34" s="26">
        <v>1709</v>
      </c>
      <c r="AG34" s="26">
        <v>1257</v>
      </c>
      <c r="AH34" s="26">
        <v>992</v>
      </c>
      <c r="AI34" s="26">
        <v>932</v>
      </c>
      <c r="AJ34" s="26">
        <v>0</v>
      </c>
      <c r="AK34" s="26">
        <v>1038</v>
      </c>
      <c r="AL34" s="26">
        <v>322</v>
      </c>
      <c r="AM34" s="26">
        <v>1849</v>
      </c>
      <c r="AN34" s="26">
        <v>1745</v>
      </c>
      <c r="AO34" s="26">
        <v>6672</v>
      </c>
      <c r="AP34" s="26">
        <v>2635</v>
      </c>
      <c r="AQ34" s="26">
        <v>1212</v>
      </c>
      <c r="AR34" s="26">
        <v>781</v>
      </c>
      <c r="AS34" s="26">
        <v>1106</v>
      </c>
      <c r="AT34" s="26">
        <v>299</v>
      </c>
      <c r="AU34" s="26">
        <v>1705</v>
      </c>
      <c r="AV34" s="26">
        <v>3442</v>
      </c>
      <c r="AW34" s="26">
        <v>1738</v>
      </c>
      <c r="AX34" s="26">
        <v>4001</v>
      </c>
      <c r="AY34" s="26">
        <v>429</v>
      </c>
      <c r="AZ34" s="26">
        <v>77</v>
      </c>
      <c r="BA34" s="26">
        <v>1037</v>
      </c>
      <c r="BB34" s="26">
        <v>1685</v>
      </c>
      <c r="BC34" s="26">
        <v>0</v>
      </c>
      <c r="BD34" s="26">
        <v>17618</v>
      </c>
      <c r="BE34" s="26">
        <v>213</v>
      </c>
      <c r="BF34" s="26">
        <v>134</v>
      </c>
    </row>
    <row r="35" spans="1:58" x14ac:dyDescent="0.25">
      <c r="A35" s="29">
        <v>26</v>
      </c>
      <c r="B35" s="7" t="s">
        <v>32</v>
      </c>
      <c r="C35" s="27">
        <v>2947696</v>
      </c>
      <c r="D35" s="27">
        <v>2529377</v>
      </c>
      <c r="E35" s="27">
        <v>339807</v>
      </c>
      <c r="F35" s="25">
        <v>73500</v>
      </c>
      <c r="G35" s="26">
        <v>5141</v>
      </c>
      <c r="H35" s="26">
        <v>0</v>
      </c>
      <c r="I35" s="26">
        <v>710</v>
      </c>
      <c r="J35" s="26">
        <v>2680</v>
      </c>
      <c r="K35" s="26">
        <v>4371</v>
      </c>
      <c r="L35" s="26">
        <v>799</v>
      </c>
      <c r="M35" s="26">
        <v>106</v>
      </c>
      <c r="N35" s="26">
        <v>0</v>
      </c>
      <c r="O35" s="26">
        <v>97</v>
      </c>
      <c r="P35" s="26">
        <v>4676</v>
      </c>
      <c r="Q35" s="26">
        <v>2669</v>
      </c>
      <c r="R35" s="26">
        <v>184</v>
      </c>
      <c r="S35" s="26">
        <v>586</v>
      </c>
      <c r="T35" s="26">
        <v>2703</v>
      </c>
      <c r="U35" s="26">
        <v>1200</v>
      </c>
      <c r="V35" s="26">
        <v>160</v>
      </c>
      <c r="W35" s="26">
        <v>400</v>
      </c>
      <c r="X35" s="26">
        <v>446</v>
      </c>
      <c r="Y35" s="26">
        <v>8588</v>
      </c>
      <c r="Z35" s="26">
        <v>163</v>
      </c>
      <c r="AA35" s="26">
        <v>379</v>
      </c>
      <c r="AB35" s="26">
        <v>67</v>
      </c>
      <c r="AC35" s="26">
        <v>1768</v>
      </c>
      <c r="AD35" s="26">
        <v>568</v>
      </c>
      <c r="AE35" s="26" t="s">
        <v>60</v>
      </c>
      <c r="AF35" s="26">
        <v>2634</v>
      </c>
      <c r="AG35" s="26">
        <v>166</v>
      </c>
      <c r="AH35" s="26">
        <v>138</v>
      </c>
      <c r="AI35" s="26">
        <v>526</v>
      </c>
      <c r="AJ35" s="26">
        <v>60</v>
      </c>
      <c r="AK35" s="26">
        <v>2127</v>
      </c>
      <c r="AL35" s="26">
        <v>86</v>
      </c>
      <c r="AM35" s="26">
        <v>1492</v>
      </c>
      <c r="AN35" s="26">
        <v>1709</v>
      </c>
      <c r="AO35" s="26">
        <v>98</v>
      </c>
      <c r="AP35" s="26">
        <v>896</v>
      </c>
      <c r="AQ35" s="26">
        <v>562</v>
      </c>
      <c r="AR35" s="26">
        <v>465</v>
      </c>
      <c r="AS35" s="26">
        <v>613</v>
      </c>
      <c r="AT35" s="26">
        <v>185</v>
      </c>
      <c r="AU35" s="26">
        <v>596</v>
      </c>
      <c r="AV35" s="26">
        <v>79</v>
      </c>
      <c r="AW35" s="26">
        <v>11643</v>
      </c>
      <c r="AX35" s="26">
        <v>7230</v>
      </c>
      <c r="AY35" s="26">
        <v>454</v>
      </c>
      <c r="AZ35" s="26">
        <v>0</v>
      </c>
      <c r="BA35" s="26">
        <v>1929</v>
      </c>
      <c r="BB35" s="26">
        <v>433</v>
      </c>
      <c r="BC35" s="26">
        <v>0</v>
      </c>
      <c r="BD35" s="26">
        <v>611</v>
      </c>
      <c r="BE35" s="26">
        <v>307</v>
      </c>
      <c r="BF35" s="26">
        <v>81</v>
      </c>
    </row>
    <row r="36" spans="1:58" x14ac:dyDescent="0.25">
      <c r="A36" s="29">
        <v>27</v>
      </c>
      <c r="B36" s="7" t="s">
        <v>33</v>
      </c>
      <c r="C36" s="27">
        <v>5951913</v>
      </c>
      <c r="D36" s="27">
        <v>4965459</v>
      </c>
      <c r="E36" s="27">
        <v>801093</v>
      </c>
      <c r="F36" s="25">
        <v>162930</v>
      </c>
      <c r="G36" s="26">
        <v>1333</v>
      </c>
      <c r="H36" s="26">
        <v>2186</v>
      </c>
      <c r="I36" s="26">
        <v>2297</v>
      </c>
      <c r="J36" s="26">
        <v>9434</v>
      </c>
      <c r="K36" s="26">
        <v>10717</v>
      </c>
      <c r="L36" s="26">
        <v>3798</v>
      </c>
      <c r="M36" s="26">
        <v>410</v>
      </c>
      <c r="N36" s="26">
        <v>234</v>
      </c>
      <c r="O36" s="26">
        <v>144</v>
      </c>
      <c r="P36" s="26">
        <v>8374</v>
      </c>
      <c r="Q36" s="26">
        <v>3451</v>
      </c>
      <c r="R36" s="26">
        <v>2114</v>
      </c>
      <c r="S36" s="26">
        <v>596</v>
      </c>
      <c r="T36" s="26">
        <v>22001</v>
      </c>
      <c r="U36" s="26">
        <v>4184</v>
      </c>
      <c r="V36" s="26">
        <v>5956</v>
      </c>
      <c r="W36" s="26">
        <v>20218</v>
      </c>
      <c r="X36" s="26">
        <v>2291</v>
      </c>
      <c r="Y36" s="26">
        <v>1178</v>
      </c>
      <c r="Z36" s="26">
        <v>996</v>
      </c>
      <c r="AA36" s="26">
        <v>1246</v>
      </c>
      <c r="AB36" s="26">
        <v>810</v>
      </c>
      <c r="AC36" s="26">
        <v>2964</v>
      </c>
      <c r="AD36" s="26">
        <v>2798</v>
      </c>
      <c r="AE36" s="26">
        <v>1110</v>
      </c>
      <c r="AF36" s="26" t="s">
        <v>60</v>
      </c>
      <c r="AG36" s="26">
        <v>511</v>
      </c>
      <c r="AH36" s="26">
        <v>1999</v>
      </c>
      <c r="AI36" s="26">
        <v>836</v>
      </c>
      <c r="AJ36" s="26">
        <v>35</v>
      </c>
      <c r="AK36" s="26">
        <v>960</v>
      </c>
      <c r="AL36" s="26">
        <v>451</v>
      </c>
      <c r="AM36" s="26">
        <v>2834</v>
      </c>
      <c r="AN36" s="26">
        <v>3988</v>
      </c>
      <c r="AO36" s="26">
        <v>636</v>
      </c>
      <c r="AP36" s="26">
        <v>3557</v>
      </c>
      <c r="AQ36" s="26">
        <v>5298</v>
      </c>
      <c r="AR36" s="26">
        <v>1186</v>
      </c>
      <c r="AS36" s="26">
        <v>1535</v>
      </c>
      <c r="AT36" s="26">
        <v>361</v>
      </c>
      <c r="AU36" s="26">
        <v>2856</v>
      </c>
      <c r="AV36" s="26">
        <v>527</v>
      </c>
      <c r="AW36" s="26">
        <v>3122</v>
      </c>
      <c r="AX36" s="26">
        <v>9278</v>
      </c>
      <c r="AY36" s="26">
        <v>3287</v>
      </c>
      <c r="AZ36" s="26">
        <v>318</v>
      </c>
      <c r="BA36" s="26">
        <v>2609</v>
      </c>
      <c r="BB36" s="26">
        <v>2312</v>
      </c>
      <c r="BC36" s="26">
        <v>148</v>
      </c>
      <c r="BD36" s="26">
        <v>2636</v>
      </c>
      <c r="BE36" s="26">
        <v>810</v>
      </c>
      <c r="BF36" s="26">
        <v>826</v>
      </c>
    </row>
    <row r="37" spans="1:58" x14ac:dyDescent="0.25">
      <c r="A37" s="29">
        <v>28</v>
      </c>
      <c r="B37" s="7" t="s">
        <v>34</v>
      </c>
      <c r="C37" s="27">
        <v>995544</v>
      </c>
      <c r="D37" s="27">
        <v>829489</v>
      </c>
      <c r="E37" s="27">
        <v>126463</v>
      </c>
      <c r="F37" s="25">
        <v>37690</v>
      </c>
      <c r="G37" s="26">
        <v>31</v>
      </c>
      <c r="H37" s="26">
        <v>726</v>
      </c>
      <c r="I37" s="26">
        <v>1548</v>
      </c>
      <c r="J37" s="26">
        <v>63</v>
      </c>
      <c r="K37" s="26">
        <v>5428</v>
      </c>
      <c r="L37" s="26">
        <v>2135</v>
      </c>
      <c r="M37" s="26">
        <v>0</v>
      </c>
      <c r="N37" s="26">
        <v>0</v>
      </c>
      <c r="O37" s="26">
        <v>0</v>
      </c>
      <c r="P37" s="26">
        <v>1875</v>
      </c>
      <c r="Q37" s="26">
        <v>292</v>
      </c>
      <c r="R37" s="26">
        <v>556</v>
      </c>
      <c r="S37" s="26">
        <v>3385</v>
      </c>
      <c r="T37" s="26">
        <v>542</v>
      </c>
      <c r="U37" s="26">
        <v>163</v>
      </c>
      <c r="V37" s="26">
        <v>415</v>
      </c>
      <c r="W37" s="26">
        <v>224</v>
      </c>
      <c r="X37" s="26">
        <v>367</v>
      </c>
      <c r="Y37" s="26">
        <v>0</v>
      </c>
      <c r="Z37" s="26">
        <v>225</v>
      </c>
      <c r="AA37" s="26">
        <v>33</v>
      </c>
      <c r="AB37" s="26">
        <v>97</v>
      </c>
      <c r="AC37" s="26">
        <v>822</v>
      </c>
      <c r="AD37" s="26">
        <v>481</v>
      </c>
      <c r="AE37" s="26">
        <v>32</v>
      </c>
      <c r="AF37" s="26">
        <v>447</v>
      </c>
      <c r="AG37" s="26" t="s">
        <v>60</v>
      </c>
      <c r="AH37" s="26">
        <v>108</v>
      </c>
      <c r="AI37" s="26">
        <v>968</v>
      </c>
      <c r="AJ37" s="26">
        <v>115</v>
      </c>
      <c r="AK37" s="26">
        <v>156</v>
      </c>
      <c r="AL37" s="26">
        <v>259</v>
      </c>
      <c r="AM37" s="26">
        <v>482</v>
      </c>
      <c r="AN37" s="26">
        <v>1082</v>
      </c>
      <c r="AO37" s="26">
        <v>977</v>
      </c>
      <c r="AP37" s="26">
        <v>402</v>
      </c>
      <c r="AQ37" s="26">
        <v>1018</v>
      </c>
      <c r="AR37" s="26">
        <v>2950</v>
      </c>
      <c r="AS37" s="26">
        <v>457</v>
      </c>
      <c r="AT37" s="26">
        <v>0</v>
      </c>
      <c r="AU37" s="26">
        <v>230</v>
      </c>
      <c r="AV37" s="26">
        <v>191</v>
      </c>
      <c r="AW37" s="26">
        <v>45</v>
      </c>
      <c r="AX37" s="26">
        <v>1393</v>
      </c>
      <c r="AY37" s="26">
        <v>260</v>
      </c>
      <c r="AZ37" s="26">
        <v>87</v>
      </c>
      <c r="BA37" s="26">
        <v>156</v>
      </c>
      <c r="BB37" s="26">
        <v>4783</v>
      </c>
      <c r="BC37" s="26">
        <v>0</v>
      </c>
      <c r="BD37" s="26">
        <v>750</v>
      </c>
      <c r="BE37" s="26">
        <v>934</v>
      </c>
      <c r="BF37" s="26">
        <v>0</v>
      </c>
    </row>
    <row r="38" spans="1:58" x14ac:dyDescent="0.25">
      <c r="A38" s="29">
        <v>29</v>
      </c>
      <c r="B38" s="7" t="s">
        <v>35</v>
      </c>
      <c r="C38" s="27">
        <v>1829420</v>
      </c>
      <c r="D38" s="27">
        <v>1540361</v>
      </c>
      <c r="E38" s="27">
        <v>237937</v>
      </c>
      <c r="F38" s="25">
        <v>43266</v>
      </c>
      <c r="G38" s="26">
        <v>245</v>
      </c>
      <c r="H38" s="26">
        <v>626</v>
      </c>
      <c r="I38" s="26">
        <v>2406</v>
      </c>
      <c r="J38" s="26">
        <v>363</v>
      </c>
      <c r="K38" s="26">
        <v>3438</v>
      </c>
      <c r="L38" s="26">
        <v>2023</v>
      </c>
      <c r="M38" s="26">
        <v>0</v>
      </c>
      <c r="N38" s="26">
        <v>0</v>
      </c>
      <c r="O38" s="26">
        <v>0</v>
      </c>
      <c r="P38" s="26">
        <v>1368</v>
      </c>
      <c r="Q38" s="26">
        <v>786</v>
      </c>
      <c r="R38" s="26">
        <v>165</v>
      </c>
      <c r="S38" s="26">
        <v>315</v>
      </c>
      <c r="T38" s="26">
        <v>1193</v>
      </c>
      <c r="U38" s="26">
        <v>290</v>
      </c>
      <c r="V38" s="26">
        <v>6815</v>
      </c>
      <c r="W38" s="26">
        <v>3103</v>
      </c>
      <c r="X38" s="26">
        <v>131</v>
      </c>
      <c r="Y38" s="26">
        <v>411</v>
      </c>
      <c r="Z38" s="26">
        <v>68</v>
      </c>
      <c r="AA38" s="26">
        <v>129</v>
      </c>
      <c r="AB38" s="26">
        <v>195</v>
      </c>
      <c r="AC38" s="26">
        <v>258</v>
      </c>
      <c r="AD38" s="26">
        <v>1489</v>
      </c>
      <c r="AE38" s="26">
        <v>176</v>
      </c>
      <c r="AF38" s="26">
        <v>2223</v>
      </c>
      <c r="AG38" s="26">
        <v>108</v>
      </c>
      <c r="AH38" s="26" t="s">
        <v>60</v>
      </c>
      <c r="AI38" s="26">
        <v>233</v>
      </c>
      <c r="AJ38" s="26">
        <v>0</v>
      </c>
      <c r="AK38" s="26">
        <v>524</v>
      </c>
      <c r="AL38" s="26">
        <v>158</v>
      </c>
      <c r="AM38" s="26">
        <v>318</v>
      </c>
      <c r="AN38" s="26">
        <v>874</v>
      </c>
      <c r="AO38" s="26">
        <v>497</v>
      </c>
      <c r="AP38" s="26">
        <v>563</v>
      </c>
      <c r="AQ38" s="26">
        <v>587</v>
      </c>
      <c r="AR38" s="26">
        <v>106</v>
      </c>
      <c r="AS38" s="26">
        <v>702</v>
      </c>
      <c r="AT38" s="26">
        <v>0</v>
      </c>
      <c r="AU38" s="26">
        <v>456</v>
      </c>
      <c r="AV38" s="26">
        <v>2507</v>
      </c>
      <c r="AW38" s="26">
        <v>232</v>
      </c>
      <c r="AX38" s="26">
        <v>3130</v>
      </c>
      <c r="AY38" s="26">
        <v>229</v>
      </c>
      <c r="AZ38" s="26">
        <v>79</v>
      </c>
      <c r="BA38" s="26">
        <v>1076</v>
      </c>
      <c r="BB38" s="26">
        <v>1327</v>
      </c>
      <c r="BC38" s="26">
        <v>111</v>
      </c>
      <c r="BD38" s="26">
        <v>316</v>
      </c>
      <c r="BE38" s="26">
        <v>917</v>
      </c>
      <c r="BF38" s="26">
        <v>0</v>
      </c>
    </row>
    <row r="39" spans="1:58" x14ac:dyDescent="0.25">
      <c r="A39" s="29">
        <v>30</v>
      </c>
      <c r="B39" s="7" t="s">
        <v>36</v>
      </c>
      <c r="C39" s="27">
        <v>2725280</v>
      </c>
      <c r="D39" s="27">
        <v>2105070</v>
      </c>
      <c r="E39" s="27">
        <v>481496</v>
      </c>
      <c r="F39" s="25">
        <v>124285</v>
      </c>
      <c r="G39" s="26">
        <v>761</v>
      </c>
      <c r="H39" s="26">
        <v>2161</v>
      </c>
      <c r="I39" s="26">
        <v>8748</v>
      </c>
      <c r="J39" s="26">
        <v>353</v>
      </c>
      <c r="K39" s="26">
        <v>49978</v>
      </c>
      <c r="L39" s="26">
        <v>6402</v>
      </c>
      <c r="M39" s="26">
        <v>143</v>
      </c>
      <c r="N39" s="26">
        <v>373</v>
      </c>
      <c r="O39" s="26">
        <v>468</v>
      </c>
      <c r="P39" s="26">
        <v>3381</v>
      </c>
      <c r="Q39" s="26">
        <v>745</v>
      </c>
      <c r="R39" s="26">
        <v>2053</v>
      </c>
      <c r="S39" s="26">
        <v>1503</v>
      </c>
      <c r="T39" s="26">
        <v>2822</v>
      </c>
      <c r="U39" s="26">
        <v>362</v>
      </c>
      <c r="V39" s="26">
        <v>714</v>
      </c>
      <c r="W39" s="26">
        <v>1202</v>
      </c>
      <c r="X39" s="26">
        <v>952</v>
      </c>
      <c r="Y39" s="26">
        <v>421</v>
      </c>
      <c r="Z39" s="26">
        <v>209</v>
      </c>
      <c r="AA39" s="26">
        <v>934</v>
      </c>
      <c r="AB39" s="26">
        <v>318</v>
      </c>
      <c r="AC39" s="26">
        <v>1235</v>
      </c>
      <c r="AD39" s="26">
        <v>1157</v>
      </c>
      <c r="AE39" s="26">
        <v>783</v>
      </c>
      <c r="AF39" s="26">
        <v>694</v>
      </c>
      <c r="AG39" s="26">
        <v>1086</v>
      </c>
      <c r="AH39" s="26">
        <v>714</v>
      </c>
      <c r="AI39" s="26" t="s">
        <v>60</v>
      </c>
      <c r="AJ39" s="26">
        <v>175</v>
      </c>
      <c r="AK39" s="26">
        <v>912</v>
      </c>
      <c r="AL39" s="26">
        <v>1138</v>
      </c>
      <c r="AM39" s="26">
        <v>3521</v>
      </c>
      <c r="AN39" s="26">
        <v>767</v>
      </c>
      <c r="AO39" s="26">
        <v>702</v>
      </c>
      <c r="AP39" s="26">
        <v>1407</v>
      </c>
      <c r="AQ39" s="26">
        <v>1520</v>
      </c>
      <c r="AR39" s="26">
        <v>3101</v>
      </c>
      <c r="AS39" s="26">
        <v>1601</v>
      </c>
      <c r="AT39" s="26">
        <v>336</v>
      </c>
      <c r="AU39" s="26">
        <v>480</v>
      </c>
      <c r="AV39" s="26">
        <v>0</v>
      </c>
      <c r="AW39" s="26">
        <v>1699</v>
      </c>
      <c r="AX39" s="26">
        <v>5484</v>
      </c>
      <c r="AY39" s="26">
        <v>4605</v>
      </c>
      <c r="AZ39" s="26">
        <v>121</v>
      </c>
      <c r="BA39" s="26">
        <v>1135</v>
      </c>
      <c r="BB39" s="26">
        <v>2997</v>
      </c>
      <c r="BC39" s="26">
        <v>100</v>
      </c>
      <c r="BD39" s="26">
        <v>1046</v>
      </c>
      <c r="BE39" s="26">
        <v>766</v>
      </c>
      <c r="BF39" s="26">
        <v>237</v>
      </c>
    </row>
    <row r="40" spans="1:58" x14ac:dyDescent="0.25">
      <c r="A40" s="29">
        <v>31</v>
      </c>
      <c r="B40" s="7" t="s">
        <v>37</v>
      </c>
      <c r="C40" s="27">
        <v>1309203</v>
      </c>
      <c r="D40" s="27">
        <v>1127376</v>
      </c>
      <c r="E40" s="27">
        <v>125118</v>
      </c>
      <c r="F40" s="25">
        <v>50484</v>
      </c>
      <c r="G40" s="26">
        <v>0</v>
      </c>
      <c r="H40" s="26">
        <v>437</v>
      </c>
      <c r="I40" s="26">
        <v>440</v>
      </c>
      <c r="J40" s="26">
        <v>0</v>
      </c>
      <c r="K40" s="26">
        <v>1514</v>
      </c>
      <c r="L40" s="26">
        <v>572</v>
      </c>
      <c r="M40" s="26">
        <v>1345</v>
      </c>
      <c r="N40" s="26">
        <v>0</v>
      </c>
      <c r="O40" s="26">
        <v>101</v>
      </c>
      <c r="P40" s="26">
        <v>2746</v>
      </c>
      <c r="Q40" s="26">
        <v>470</v>
      </c>
      <c r="R40" s="26">
        <v>43</v>
      </c>
      <c r="S40" s="26">
        <v>20</v>
      </c>
      <c r="T40" s="26">
        <v>673</v>
      </c>
      <c r="U40" s="26">
        <v>297</v>
      </c>
      <c r="V40" s="26">
        <v>53</v>
      </c>
      <c r="W40" s="26">
        <v>102</v>
      </c>
      <c r="X40" s="26">
        <v>284</v>
      </c>
      <c r="Y40" s="26">
        <v>7</v>
      </c>
      <c r="Z40" s="26">
        <v>6118</v>
      </c>
      <c r="AA40" s="26">
        <v>33</v>
      </c>
      <c r="AB40" s="26">
        <v>18990</v>
      </c>
      <c r="AC40" s="26">
        <v>426</v>
      </c>
      <c r="AD40" s="26">
        <v>0</v>
      </c>
      <c r="AE40" s="26">
        <v>0</v>
      </c>
      <c r="AF40" s="26">
        <v>289</v>
      </c>
      <c r="AG40" s="26">
        <v>0</v>
      </c>
      <c r="AH40" s="26">
        <v>110</v>
      </c>
      <c r="AI40" s="26">
        <v>0</v>
      </c>
      <c r="AJ40" s="26" t="s">
        <v>60</v>
      </c>
      <c r="AK40" s="26">
        <v>591</v>
      </c>
      <c r="AL40" s="26">
        <v>223</v>
      </c>
      <c r="AM40" s="26">
        <v>2905</v>
      </c>
      <c r="AN40" s="26">
        <v>1609</v>
      </c>
      <c r="AO40" s="26">
        <v>0</v>
      </c>
      <c r="AP40" s="26">
        <v>324</v>
      </c>
      <c r="AQ40" s="26">
        <v>186</v>
      </c>
      <c r="AR40" s="26">
        <v>208</v>
      </c>
      <c r="AS40" s="26">
        <v>890</v>
      </c>
      <c r="AT40" s="26">
        <v>1248</v>
      </c>
      <c r="AU40" s="26">
        <v>323</v>
      </c>
      <c r="AV40" s="26">
        <v>0</v>
      </c>
      <c r="AW40" s="26">
        <v>77</v>
      </c>
      <c r="AX40" s="26">
        <v>2150</v>
      </c>
      <c r="AY40" s="26">
        <v>557</v>
      </c>
      <c r="AZ40" s="26">
        <v>2960</v>
      </c>
      <c r="BA40" s="26">
        <v>660</v>
      </c>
      <c r="BB40" s="26">
        <v>113</v>
      </c>
      <c r="BC40" s="26">
        <v>80</v>
      </c>
      <c r="BD40" s="26">
        <v>239</v>
      </c>
      <c r="BE40" s="26">
        <v>71</v>
      </c>
      <c r="BF40" s="26">
        <v>75</v>
      </c>
    </row>
    <row r="41" spans="1:58" x14ac:dyDescent="0.25">
      <c r="A41" s="29">
        <v>32</v>
      </c>
      <c r="B41" s="7" t="s">
        <v>38</v>
      </c>
      <c r="C41" s="28">
        <v>8772744</v>
      </c>
      <c r="D41" s="28">
        <v>7929570</v>
      </c>
      <c r="E41" s="28">
        <v>655465</v>
      </c>
      <c r="F41" s="25">
        <v>130223</v>
      </c>
      <c r="G41" s="26">
        <v>779</v>
      </c>
      <c r="H41" s="26">
        <v>359</v>
      </c>
      <c r="I41" s="26">
        <v>1328</v>
      </c>
      <c r="J41" s="26">
        <v>57</v>
      </c>
      <c r="K41" s="26">
        <v>4330</v>
      </c>
      <c r="L41" s="26">
        <v>380</v>
      </c>
      <c r="M41" s="26">
        <v>3466</v>
      </c>
      <c r="N41" s="26">
        <v>1921</v>
      </c>
      <c r="O41" s="26">
        <v>840</v>
      </c>
      <c r="P41" s="26">
        <v>10649</v>
      </c>
      <c r="Q41" s="26">
        <v>3002</v>
      </c>
      <c r="R41" s="26">
        <v>22</v>
      </c>
      <c r="S41" s="26">
        <v>113</v>
      </c>
      <c r="T41" s="26">
        <v>2052</v>
      </c>
      <c r="U41" s="26">
        <v>1039</v>
      </c>
      <c r="V41" s="26">
        <v>357</v>
      </c>
      <c r="W41" s="26">
        <v>426</v>
      </c>
      <c r="X41" s="26">
        <v>631</v>
      </c>
      <c r="Y41" s="26">
        <v>339</v>
      </c>
      <c r="Z41" s="26">
        <v>430</v>
      </c>
      <c r="AA41" s="26">
        <v>3474</v>
      </c>
      <c r="AB41" s="26">
        <v>4907</v>
      </c>
      <c r="AC41" s="26">
        <v>324</v>
      </c>
      <c r="AD41" s="26">
        <v>570</v>
      </c>
      <c r="AE41" s="26">
        <v>106</v>
      </c>
      <c r="AF41" s="26">
        <v>384</v>
      </c>
      <c r="AG41" s="26">
        <v>67</v>
      </c>
      <c r="AH41" s="26">
        <v>35</v>
      </c>
      <c r="AI41" s="26">
        <v>908</v>
      </c>
      <c r="AJ41" s="26">
        <v>126</v>
      </c>
      <c r="AK41" s="26" t="s">
        <v>60</v>
      </c>
      <c r="AL41" s="26">
        <v>45</v>
      </c>
      <c r="AM41" s="26">
        <v>40495</v>
      </c>
      <c r="AN41" s="26">
        <v>3236</v>
      </c>
      <c r="AO41" s="26">
        <v>55</v>
      </c>
      <c r="AP41" s="26">
        <v>1452</v>
      </c>
      <c r="AQ41" s="26">
        <v>1540</v>
      </c>
      <c r="AR41" s="26">
        <v>760</v>
      </c>
      <c r="AS41" s="26">
        <v>23597</v>
      </c>
      <c r="AT41" s="26">
        <v>429</v>
      </c>
      <c r="AU41" s="26">
        <v>2372</v>
      </c>
      <c r="AV41" s="26">
        <v>581</v>
      </c>
      <c r="AW41" s="26">
        <v>1400</v>
      </c>
      <c r="AX41" s="26">
        <v>2509</v>
      </c>
      <c r="AY41" s="26">
        <v>425</v>
      </c>
      <c r="AZ41" s="26">
        <v>35</v>
      </c>
      <c r="BA41" s="26">
        <v>5024</v>
      </c>
      <c r="BB41" s="26">
        <v>1847</v>
      </c>
      <c r="BC41" s="26">
        <v>297</v>
      </c>
      <c r="BD41" s="26">
        <v>680</v>
      </c>
      <c r="BE41" s="26">
        <v>23</v>
      </c>
      <c r="BF41" s="26">
        <v>2574</v>
      </c>
    </row>
    <row r="42" spans="1:58" x14ac:dyDescent="0.25">
      <c r="A42" s="29">
        <v>33</v>
      </c>
      <c r="B42" s="7" t="s">
        <v>39</v>
      </c>
      <c r="C42" s="28">
        <v>2060595</v>
      </c>
      <c r="D42" s="28">
        <v>1769341</v>
      </c>
      <c r="E42" s="28">
        <v>226243</v>
      </c>
      <c r="F42" s="25">
        <v>54693</v>
      </c>
      <c r="G42" s="26">
        <v>787</v>
      </c>
      <c r="H42" s="26">
        <v>320</v>
      </c>
      <c r="I42" s="26">
        <v>6391</v>
      </c>
      <c r="J42" s="26">
        <v>410</v>
      </c>
      <c r="K42" s="26">
        <v>4536</v>
      </c>
      <c r="L42" s="26">
        <v>4780</v>
      </c>
      <c r="M42" s="26">
        <v>280</v>
      </c>
      <c r="N42" s="26">
        <v>100</v>
      </c>
      <c r="O42" s="26">
        <v>25</v>
      </c>
      <c r="P42" s="26">
        <v>4707</v>
      </c>
      <c r="Q42" s="26">
        <v>192</v>
      </c>
      <c r="R42" s="26">
        <v>168</v>
      </c>
      <c r="S42" s="26">
        <v>355</v>
      </c>
      <c r="T42" s="26">
        <v>790</v>
      </c>
      <c r="U42" s="26">
        <v>660</v>
      </c>
      <c r="V42" s="26">
        <v>384</v>
      </c>
      <c r="W42" s="26">
        <v>672</v>
      </c>
      <c r="X42" s="26">
        <v>159</v>
      </c>
      <c r="Y42" s="26">
        <v>790</v>
      </c>
      <c r="Z42" s="26">
        <v>57</v>
      </c>
      <c r="AA42" s="26">
        <v>505</v>
      </c>
      <c r="AB42" s="26">
        <v>303</v>
      </c>
      <c r="AC42" s="26">
        <v>602</v>
      </c>
      <c r="AD42" s="26">
        <v>284</v>
      </c>
      <c r="AE42" s="26">
        <v>451</v>
      </c>
      <c r="AF42" s="26">
        <v>1216</v>
      </c>
      <c r="AG42" s="26">
        <v>139</v>
      </c>
      <c r="AH42" s="26">
        <v>194</v>
      </c>
      <c r="AI42" s="26">
        <v>604</v>
      </c>
      <c r="AJ42" s="26">
        <v>268</v>
      </c>
      <c r="AK42" s="26">
        <v>252</v>
      </c>
      <c r="AL42" s="26" t="s">
        <v>60</v>
      </c>
      <c r="AM42" s="26">
        <v>1111</v>
      </c>
      <c r="AN42" s="26">
        <v>335</v>
      </c>
      <c r="AO42" s="26">
        <v>41</v>
      </c>
      <c r="AP42" s="26">
        <v>1178</v>
      </c>
      <c r="AQ42" s="26">
        <v>1076</v>
      </c>
      <c r="AR42" s="26">
        <v>932</v>
      </c>
      <c r="AS42" s="26">
        <v>822</v>
      </c>
      <c r="AT42" s="26">
        <v>0</v>
      </c>
      <c r="AU42" s="26">
        <v>325</v>
      </c>
      <c r="AV42" s="26">
        <v>509</v>
      </c>
      <c r="AW42" s="26">
        <v>338</v>
      </c>
      <c r="AX42" s="26">
        <v>11955</v>
      </c>
      <c r="AY42" s="26">
        <v>1382</v>
      </c>
      <c r="AZ42" s="26">
        <v>81</v>
      </c>
      <c r="BA42" s="26">
        <v>1560</v>
      </c>
      <c r="BB42" s="26">
        <v>1251</v>
      </c>
      <c r="BC42" s="26">
        <v>0</v>
      </c>
      <c r="BD42" s="26">
        <v>321</v>
      </c>
      <c r="BE42" s="26">
        <v>95</v>
      </c>
      <c r="BF42" s="26">
        <v>429</v>
      </c>
    </row>
    <row r="43" spans="1:58" x14ac:dyDescent="0.25">
      <c r="A43" s="29">
        <v>34</v>
      </c>
      <c r="B43" s="7" t="s">
        <v>40</v>
      </c>
      <c r="C43" s="28">
        <v>19352153</v>
      </c>
      <c r="D43" s="28">
        <v>17202134</v>
      </c>
      <c r="E43" s="28">
        <v>1723117</v>
      </c>
      <c r="F43" s="25">
        <v>270053</v>
      </c>
      <c r="G43" s="26">
        <v>1364</v>
      </c>
      <c r="H43" s="26">
        <v>4002</v>
      </c>
      <c r="I43" s="26">
        <v>4146</v>
      </c>
      <c r="J43" s="26">
        <v>247</v>
      </c>
      <c r="K43" s="26">
        <v>24623</v>
      </c>
      <c r="L43" s="26">
        <v>3596</v>
      </c>
      <c r="M43" s="26">
        <v>14595</v>
      </c>
      <c r="N43" s="26">
        <v>477</v>
      </c>
      <c r="O43" s="26">
        <v>3936</v>
      </c>
      <c r="P43" s="26">
        <v>27392</v>
      </c>
      <c r="Q43" s="26">
        <v>7592</v>
      </c>
      <c r="R43" s="26">
        <v>1598</v>
      </c>
      <c r="S43" s="26">
        <v>607</v>
      </c>
      <c r="T43" s="26">
        <v>8017</v>
      </c>
      <c r="U43" s="26">
        <v>3040</v>
      </c>
      <c r="V43" s="26">
        <v>955</v>
      </c>
      <c r="W43" s="26">
        <v>1437</v>
      </c>
      <c r="X43" s="26">
        <v>1753</v>
      </c>
      <c r="Y43" s="26">
        <v>1083</v>
      </c>
      <c r="Z43" s="26">
        <v>1345</v>
      </c>
      <c r="AA43" s="26">
        <v>7321</v>
      </c>
      <c r="AB43" s="26">
        <v>15073</v>
      </c>
      <c r="AC43" s="26">
        <v>5191</v>
      </c>
      <c r="AD43" s="26">
        <v>1059</v>
      </c>
      <c r="AE43" s="26">
        <v>773</v>
      </c>
      <c r="AF43" s="26">
        <v>3310</v>
      </c>
      <c r="AG43" s="26">
        <v>421</v>
      </c>
      <c r="AH43" s="26">
        <v>78</v>
      </c>
      <c r="AI43" s="26">
        <v>600</v>
      </c>
      <c r="AJ43" s="26">
        <v>2760</v>
      </c>
      <c r="AK43" s="26">
        <v>42574</v>
      </c>
      <c r="AL43" s="26">
        <v>646</v>
      </c>
      <c r="AM43" s="26" t="s">
        <v>60</v>
      </c>
      <c r="AN43" s="26">
        <v>10544</v>
      </c>
      <c r="AO43" s="26">
        <v>77</v>
      </c>
      <c r="AP43" s="26">
        <v>4625</v>
      </c>
      <c r="AQ43" s="26">
        <v>1327</v>
      </c>
      <c r="AR43" s="26">
        <v>1055</v>
      </c>
      <c r="AS43" s="26">
        <v>22895</v>
      </c>
      <c r="AT43" s="26">
        <v>3222</v>
      </c>
      <c r="AU43" s="26">
        <v>5952</v>
      </c>
      <c r="AV43" s="26">
        <v>0</v>
      </c>
      <c r="AW43" s="26">
        <v>1279</v>
      </c>
      <c r="AX43" s="26">
        <v>11231</v>
      </c>
      <c r="AY43" s="26">
        <v>622</v>
      </c>
      <c r="AZ43" s="26">
        <v>2764</v>
      </c>
      <c r="BA43" s="26">
        <v>7939</v>
      </c>
      <c r="BB43" s="26">
        <v>2614</v>
      </c>
      <c r="BC43" s="26">
        <v>921</v>
      </c>
      <c r="BD43" s="26">
        <v>979</v>
      </c>
      <c r="BE43" s="26">
        <v>396</v>
      </c>
      <c r="BF43" s="26">
        <v>7321</v>
      </c>
    </row>
    <row r="44" spans="1:58" x14ac:dyDescent="0.25">
      <c r="A44" s="29">
        <v>35</v>
      </c>
      <c r="B44" s="7" t="s">
        <v>41</v>
      </c>
      <c r="C44" s="28">
        <v>9640490</v>
      </c>
      <c r="D44" s="28">
        <v>8167830</v>
      </c>
      <c r="E44" s="28">
        <v>1149080</v>
      </c>
      <c r="F44" s="25">
        <v>273149</v>
      </c>
      <c r="G44" s="26">
        <v>4329</v>
      </c>
      <c r="H44" s="26">
        <v>1458</v>
      </c>
      <c r="I44" s="26">
        <v>3493</v>
      </c>
      <c r="J44" s="26">
        <v>861</v>
      </c>
      <c r="K44" s="26">
        <v>13883</v>
      </c>
      <c r="L44" s="26">
        <v>4790</v>
      </c>
      <c r="M44" s="26">
        <v>4914</v>
      </c>
      <c r="N44" s="26">
        <v>2180</v>
      </c>
      <c r="O44" s="26">
        <v>1801</v>
      </c>
      <c r="P44" s="26">
        <v>26365</v>
      </c>
      <c r="Q44" s="26">
        <v>16823</v>
      </c>
      <c r="R44" s="26">
        <v>1566</v>
      </c>
      <c r="S44" s="26">
        <v>334</v>
      </c>
      <c r="T44" s="26">
        <v>6378</v>
      </c>
      <c r="U44" s="26">
        <v>4532</v>
      </c>
      <c r="V44" s="26">
        <v>775</v>
      </c>
      <c r="W44" s="26">
        <v>1595</v>
      </c>
      <c r="X44" s="26">
        <v>1531</v>
      </c>
      <c r="Y44" s="26">
        <v>919</v>
      </c>
      <c r="Z44" s="26">
        <v>1259</v>
      </c>
      <c r="AA44" s="26">
        <v>9005</v>
      </c>
      <c r="AB44" s="26">
        <v>3710</v>
      </c>
      <c r="AC44" s="26">
        <v>6161</v>
      </c>
      <c r="AD44" s="26">
        <v>1523</v>
      </c>
      <c r="AE44" s="26">
        <v>2377</v>
      </c>
      <c r="AF44" s="26">
        <v>2623</v>
      </c>
      <c r="AG44" s="26">
        <v>244</v>
      </c>
      <c r="AH44" s="26">
        <v>628</v>
      </c>
      <c r="AI44" s="26">
        <v>1627</v>
      </c>
      <c r="AJ44" s="26">
        <v>754</v>
      </c>
      <c r="AK44" s="26">
        <v>11468</v>
      </c>
      <c r="AL44" s="26">
        <v>1138</v>
      </c>
      <c r="AM44" s="26">
        <v>19891</v>
      </c>
      <c r="AN44" s="26" t="s">
        <v>60</v>
      </c>
      <c r="AO44" s="26">
        <v>206</v>
      </c>
      <c r="AP44" s="26">
        <v>9337</v>
      </c>
      <c r="AQ44" s="26">
        <v>1263</v>
      </c>
      <c r="AR44" s="26">
        <v>1333</v>
      </c>
      <c r="AS44" s="26">
        <v>12179</v>
      </c>
      <c r="AT44" s="26">
        <v>290</v>
      </c>
      <c r="AU44" s="26">
        <v>25532</v>
      </c>
      <c r="AV44" s="26">
        <v>351</v>
      </c>
      <c r="AW44" s="26">
        <v>9230</v>
      </c>
      <c r="AX44" s="26">
        <v>12638</v>
      </c>
      <c r="AY44" s="26">
        <v>1189</v>
      </c>
      <c r="AZ44" s="26">
        <v>445</v>
      </c>
      <c r="BA44" s="26">
        <v>26759</v>
      </c>
      <c r="BB44" s="26">
        <v>5915</v>
      </c>
      <c r="BC44" s="26">
        <v>2677</v>
      </c>
      <c r="BD44" s="26">
        <v>2266</v>
      </c>
      <c r="BE44" s="26">
        <v>604</v>
      </c>
      <c r="BF44" s="26">
        <v>2025</v>
      </c>
    </row>
    <row r="45" spans="1:58" x14ac:dyDescent="0.25">
      <c r="A45" s="29">
        <v>36</v>
      </c>
      <c r="B45" s="7" t="s">
        <v>42</v>
      </c>
      <c r="C45" s="28">
        <v>689838</v>
      </c>
      <c r="D45" s="28">
        <v>563978</v>
      </c>
      <c r="E45" s="28">
        <v>84294</v>
      </c>
      <c r="F45" s="25">
        <v>38213</v>
      </c>
      <c r="G45" s="26">
        <v>83</v>
      </c>
      <c r="H45" s="26">
        <v>70</v>
      </c>
      <c r="I45" s="26">
        <v>1571</v>
      </c>
      <c r="J45" s="26">
        <v>0</v>
      </c>
      <c r="K45" s="26">
        <v>999</v>
      </c>
      <c r="L45" s="26">
        <v>546</v>
      </c>
      <c r="M45" s="26">
        <v>65</v>
      </c>
      <c r="N45" s="26">
        <v>0</v>
      </c>
      <c r="O45" s="26">
        <v>70</v>
      </c>
      <c r="P45" s="26">
        <v>950</v>
      </c>
      <c r="Q45" s="26">
        <v>98</v>
      </c>
      <c r="R45" s="26">
        <v>160</v>
      </c>
      <c r="S45" s="26">
        <v>540</v>
      </c>
      <c r="T45" s="26">
        <v>799</v>
      </c>
      <c r="U45" s="26">
        <v>55</v>
      </c>
      <c r="V45" s="26">
        <v>458</v>
      </c>
      <c r="W45" s="26">
        <v>161</v>
      </c>
      <c r="X45" s="26">
        <v>22</v>
      </c>
      <c r="Y45" s="26">
        <v>18</v>
      </c>
      <c r="Z45" s="26">
        <v>98</v>
      </c>
      <c r="AA45" s="26">
        <v>232</v>
      </c>
      <c r="AB45" s="26">
        <v>187</v>
      </c>
      <c r="AC45" s="26">
        <v>757</v>
      </c>
      <c r="AD45" s="26">
        <v>15257</v>
      </c>
      <c r="AE45" s="26">
        <v>72</v>
      </c>
      <c r="AF45" s="26">
        <v>1490</v>
      </c>
      <c r="AG45" s="26">
        <v>1776</v>
      </c>
      <c r="AH45" s="26">
        <v>950</v>
      </c>
      <c r="AI45" s="26">
        <v>854</v>
      </c>
      <c r="AJ45" s="26">
        <v>0</v>
      </c>
      <c r="AK45" s="26">
        <v>140</v>
      </c>
      <c r="AL45" s="26">
        <v>161</v>
      </c>
      <c r="AM45" s="26">
        <v>331</v>
      </c>
      <c r="AN45" s="26">
        <v>231</v>
      </c>
      <c r="AO45" s="26" t="s">
        <v>60</v>
      </c>
      <c r="AP45" s="26">
        <v>6</v>
      </c>
      <c r="AQ45" s="26">
        <v>280</v>
      </c>
      <c r="AR45" s="26">
        <v>724</v>
      </c>
      <c r="AS45" s="26">
        <v>114</v>
      </c>
      <c r="AT45" s="26">
        <v>244</v>
      </c>
      <c r="AU45" s="26">
        <v>14</v>
      </c>
      <c r="AV45" s="26">
        <v>1754</v>
      </c>
      <c r="AW45" s="26">
        <v>746</v>
      </c>
      <c r="AX45" s="26">
        <v>1414</v>
      </c>
      <c r="AY45" s="26">
        <v>43</v>
      </c>
      <c r="AZ45" s="26">
        <v>758</v>
      </c>
      <c r="BA45" s="26">
        <v>403</v>
      </c>
      <c r="BB45" s="26">
        <v>1604</v>
      </c>
      <c r="BC45" s="26">
        <v>0</v>
      </c>
      <c r="BD45" s="26">
        <v>543</v>
      </c>
      <c r="BE45" s="26">
        <v>365</v>
      </c>
      <c r="BF45" s="26">
        <v>0</v>
      </c>
    </row>
    <row r="46" spans="1:58" x14ac:dyDescent="0.25">
      <c r="A46" s="29">
        <v>37</v>
      </c>
      <c r="B46" s="7" t="s">
        <v>43</v>
      </c>
      <c r="C46" s="28">
        <v>11414635</v>
      </c>
      <c r="D46" s="28">
        <v>9735390</v>
      </c>
      <c r="E46" s="28">
        <v>1440815</v>
      </c>
      <c r="F46" s="25">
        <v>196391</v>
      </c>
      <c r="G46" s="26">
        <v>3705</v>
      </c>
      <c r="H46" s="26">
        <v>2207</v>
      </c>
      <c r="I46" s="26">
        <v>4929</v>
      </c>
      <c r="J46" s="26">
        <v>884</v>
      </c>
      <c r="K46" s="26">
        <v>8995</v>
      </c>
      <c r="L46" s="26">
        <v>3180</v>
      </c>
      <c r="M46" s="26">
        <v>1355</v>
      </c>
      <c r="N46" s="26">
        <v>1079</v>
      </c>
      <c r="O46" s="26">
        <v>985</v>
      </c>
      <c r="P46" s="26">
        <v>16366</v>
      </c>
      <c r="Q46" s="26">
        <v>8052</v>
      </c>
      <c r="R46" s="26">
        <v>1198</v>
      </c>
      <c r="S46" s="26">
        <v>412</v>
      </c>
      <c r="T46" s="26">
        <v>9510</v>
      </c>
      <c r="U46" s="26">
        <v>13534</v>
      </c>
      <c r="V46" s="26">
        <v>1039</v>
      </c>
      <c r="W46" s="26">
        <v>1166</v>
      </c>
      <c r="X46" s="26">
        <v>13227</v>
      </c>
      <c r="Y46" s="26">
        <v>2214</v>
      </c>
      <c r="Z46" s="26">
        <v>1189</v>
      </c>
      <c r="AA46" s="26">
        <v>5026</v>
      </c>
      <c r="AB46" s="26">
        <v>2189</v>
      </c>
      <c r="AC46" s="26">
        <v>16336</v>
      </c>
      <c r="AD46" s="26">
        <v>1122</v>
      </c>
      <c r="AE46" s="26">
        <v>1017</v>
      </c>
      <c r="AF46" s="26">
        <v>3026</v>
      </c>
      <c r="AG46" s="26">
        <v>276</v>
      </c>
      <c r="AH46" s="26">
        <v>1052</v>
      </c>
      <c r="AI46" s="26">
        <v>907</v>
      </c>
      <c r="AJ46" s="26">
        <v>189</v>
      </c>
      <c r="AK46" s="26">
        <v>4703</v>
      </c>
      <c r="AL46" s="26">
        <v>1361</v>
      </c>
      <c r="AM46" s="26">
        <v>8732</v>
      </c>
      <c r="AN46" s="26">
        <v>5498</v>
      </c>
      <c r="AO46" s="26">
        <v>453</v>
      </c>
      <c r="AP46" s="26" t="s">
        <v>60</v>
      </c>
      <c r="AQ46" s="26">
        <v>858</v>
      </c>
      <c r="AR46" s="26">
        <v>432</v>
      </c>
      <c r="AS46" s="26">
        <v>14147</v>
      </c>
      <c r="AT46" s="26">
        <v>435</v>
      </c>
      <c r="AU46" s="26">
        <v>2445</v>
      </c>
      <c r="AV46" s="26">
        <v>47</v>
      </c>
      <c r="AW46" s="26">
        <v>3542</v>
      </c>
      <c r="AX46" s="26">
        <v>11760</v>
      </c>
      <c r="AY46" s="26">
        <v>197</v>
      </c>
      <c r="AZ46" s="26">
        <v>364</v>
      </c>
      <c r="BA46" s="26">
        <v>3193</v>
      </c>
      <c r="BB46" s="26">
        <v>2862</v>
      </c>
      <c r="BC46" s="26">
        <v>7820</v>
      </c>
      <c r="BD46" s="26">
        <v>974</v>
      </c>
      <c r="BE46" s="26">
        <v>202</v>
      </c>
      <c r="BF46" s="26">
        <v>1403</v>
      </c>
    </row>
    <row r="47" spans="1:58" x14ac:dyDescent="0.25">
      <c r="A47" s="29">
        <v>38</v>
      </c>
      <c r="B47" s="7" t="s">
        <v>44</v>
      </c>
      <c r="C47" s="28">
        <v>3762311</v>
      </c>
      <c r="D47" s="28">
        <v>3107367</v>
      </c>
      <c r="E47" s="28">
        <v>531347</v>
      </c>
      <c r="F47" s="25">
        <v>108972</v>
      </c>
      <c r="G47" s="26">
        <v>1030</v>
      </c>
      <c r="H47" s="26">
        <v>1279</v>
      </c>
      <c r="I47" s="26">
        <v>2974</v>
      </c>
      <c r="J47" s="26">
        <v>5777</v>
      </c>
      <c r="K47" s="26">
        <v>8950</v>
      </c>
      <c r="L47" s="26">
        <v>4717</v>
      </c>
      <c r="M47" s="26">
        <v>0</v>
      </c>
      <c r="N47" s="26">
        <v>380</v>
      </c>
      <c r="O47" s="26">
        <v>151</v>
      </c>
      <c r="P47" s="26">
        <v>5011</v>
      </c>
      <c r="Q47" s="26">
        <v>2581</v>
      </c>
      <c r="R47" s="26">
        <v>189</v>
      </c>
      <c r="S47" s="26">
        <v>905</v>
      </c>
      <c r="T47" s="26">
        <v>1100</v>
      </c>
      <c r="U47" s="26">
        <v>1490</v>
      </c>
      <c r="V47" s="26">
        <v>1088</v>
      </c>
      <c r="W47" s="26">
        <v>7065</v>
      </c>
      <c r="X47" s="26">
        <v>1354</v>
      </c>
      <c r="Y47" s="26">
        <v>2562</v>
      </c>
      <c r="Z47" s="26">
        <v>167</v>
      </c>
      <c r="AA47" s="26">
        <v>750</v>
      </c>
      <c r="AB47" s="26">
        <v>1233</v>
      </c>
      <c r="AC47" s="26">
        <v>1347</v>
      </c>
      <c r="AD47" s="26">
        <v>906</v>
      </c>
      <c r="AE47" s="26">
        <v>1850</v>
      </c>
      <c r="AF47" s="26">
        <v>5210</v>
      </c>
      <c r="AG47" s="26">
        <v>798</v>
      </c>
      <c r="AH47" s="26">
        <v>300</v>
      </c>
      <c r="AI47" s="26">
        <v>1101</v>
      </c>
      <c r="AJ47" s="26">
        <v>549</v>
      </c>
      <c r="AK47" s="26">
        <v>1523</v>
      </c>
      <c r="AL47" s="26">
        <v>1244</v>
      </c>
      <c r="AM47" s="26">
        <v>1981</v>
      </c>
      <c r="AN47" s="26">
        <v>1961</v>
      </c>
      <c r="AO47" s="26">
        <v>308</v>
      </c>
      <c r="AP47" s="26">
        <v>1148</v>
      </c>
      <c r="AQ47" s="26" t="s">
        <v>60</v>
      </c>
      <c r="AR47" s="26">
        <v>1261</v>
      </c>
      <c r="AS47" s="26">
        <v>494</v>
      </c>
      <c r="AT47" s="26">
        <v>0</v>
      </c>
      <c r="AU47" s="26">
        <v>569</v>
      </c>
      <c r="AV47" s="26">
        <v>108</v>
      </c>
      <c r="AW47" s="26">
        <v>2471</v>
      </c>
      <c r="AX47" s="26">
        <v>25508</v>
      </c>
      <c r="AY47" s="26">
        <v>2588</v>
      </c>
      <c r="AZ47" s="26">
        <v>197</v>
      </c>
      <c r="BA47" s="26">
        <v>1749</v>
      </c>
      <c r="BB47" s="26">
        <v>1574</v>
      </c>
      <c r="BC47" s="26">
        <v>368</v>
      </c>
      <c r="BD47" s="26">
        <v>1061</v>
      </c>
      <c r="BE47" s="26">
        <v>45</v>
      </c>
      <c r="BF47" s="26">
        <v>0</v>
      </c>
    </row>
    <row r="48" spans="1:58" x14ac:dyDescent="0.25">
      <c r="A48" s="29">
        <v>39</v>
      </c>
      <c r="B48" s="7" t="s">
        <v>45</v>
      </c>
      <c r="C48" s="28">
        <v>3857465</v>
      </c>
      <c r="D48" s="28">
        <v>3158450</v>
      </c>
      <c r="E48" s="28">
        <v>560673</v>
      </c>
      <c r="F48" s="25">
        <v>118925</v>
      </c>
      <c r="G48" s="26">
        <v>373</v>
      </c>
      <c r="H48" s="26">
        <v>2513</v>
      </c>
      <c r="I48" s="26">
        <v>7954</v>
      </c>
      <c r="J48" s="26">
        <v>165</v>
      </c>
      <c r="K48" s="26">
        <v>31862</v>
      </c>
      <c r="L48" s="26">
        <v>4472</v>
      </c>
      <c r="M48" s="26">
        <v>381</v>
      </c>
      <c r="N48" s="26">
        <v>0</v>
      </c>
      <c r="O48" s="26">
        <v>696</v>
      </c>
      <c r="P48" s="26">
        <v>1660</v>
      </c>
      <c r="Q48" s="26">
        <v>1032</v>
      </c>
      <c r="R48" s="26">
        <v>2501</v>
      </c>
      <c r="S48" s="26">
        <v>5093</v>
      </c>
      <c r="T48" s="26">
        <v>1676</v>
      </c>
      <c r="U48" s="26">
        <v>1380</v>
      </c>
      <c r="V48" s="26">
        <v>834</v>
      </c>
      <c r="W48" s="26">
        <v>556</v>
      </c>
      <c r="X48" s="26">
        <v>202</v>
      </c>
      <c r="Y48" s="26">
        <v>227</v>
      </c>
      <c r="Z48" s="26">
        <v>446</v>
      </c>
      <c r="AA48" s="26">
        <v>457</v>
      </c>
      <c r="AB48" s="26">
        <v>760</v>
      </c>
      <c r="AC48" s="26">
        <v>570</v>
      </c>
      <c r="AD48" s="26">
        <v>1792</v>
      </c>
      <c r="AE48" s="26">
        <v>186</v>
      </c>
      <c r="AF48" s="26">
        <v>403</v>
      </c>
      <c r="AG48" s="26">
        <v>2192</v>
      </c>
      <c r="AH48" s="26">
        <v>570</v>
      </c>
      <c r="AI48" s="26">
        <v>5935</v>
      </c>
      <c r="AJ48" s="26">
        <v>39</v>
      </c>
      <c r="AK48" s="26">
        <v>385</v>
      </c>
      <c r="AL48" s="26">
        <v>920</v>
      </c>
      <c r="AM48" s="26">
        <v>2379</v>
      </c>
      <c r="AN48" s="26">
        <v>1482</v>
      </c>
      <c r="AO48" s="26">
        <v>42</v>
      </c>
      <c r="AP48" s="26">
        <v>1411</v>
      </c>
      <c r="AQ48" s="26">
        <v>725</v>
      </c>
      <c r="AR48" s="26" t="s">
        <v>60</v>
      </c>
      <c r="AS48" s="26">
        <v>904</v>
      </c>
      <c r="AT48" s="26">
        <v>177</v>
      </c>
      <c r="AU48" s="26">
        <v>461</v>
      </c>
      <c r="AV48" s="26">
        <v>119</v>
      </c>
      <c r="AW48" s="26">
        <v>802</v>
      </c>
      <c r="AX48" s="26">
        <v>3347</v>
      </c>
      <c r="AY48" s="26">
        <v>4793</v>
      </c>
      <c r="AZ48" s="26">
        <v>367</v>
      </c>
      <c r="BA48" s="26">
        <v>676</v>
      </c>
      <c r="BB48" s="26">
        <v>21224</v>
      </c>
      <c r="BC48" s="26">
        <v>593</v>
      </c>
      <c r="BD48" s="26">
        <v>426</v>
      </c>
      <c r="BE48" s="26">
        <v>765</v>
      </c>
      <c r="BF48" s="26">
        <v>152</v>
      </c>
    </row>
    <row r="49" spans="1:58" x14ac:dyDescent="0.25">
      <c r="A49" s="29">
        <v>40</v>
      </c>
      <c r="B49" s="7" t="s">
        <v>46</v>
      </c>
      <c r="C49" s="28">
        <v>12630082</v>
      </c>
      <c r="D49" s="28">
        <v>11107110</v>
      </c>
      <c r="E49" s="28">
        <v>1252378</v>
      </c>
      <c r="F49" s="25">
        <v>215500</v>
      </c>
      <c r="G49" s="26">
        <v>1926</v>
      </c>
      <c r="H49" s="26">
        <v>1658</v>
      </c>
      <c r="I49" s="26">
        <v>3529</v>
      </c>
      <c r="J49" s="26">
        <v>573</v>
      </c>
      <c r="K49" s="26">
        <v>7772</v>
      </c>
      <c r="L49" s="26">
        <v>2574</v>
      </c>
      <c r="M49" s="26">
        <v>3311</v>
      </c>
      <c r="N49" s="26">
        <v>4814</v>
      </c>
      <c r="O49" s="26">
        <v>2921</v>
      </c>
      <c r="P49" s="26">
        <v>14631</v>
      </c>
      <c r="Q49" s="26">
        <v>4337</v>
      </c>
      <c r="R49" s="26">
        <v>245</v>
      </c>
      <c r="S49" s="26">
        <v>359</v>
      </c>
      <c r="T49" s="26">
        <v>3749</v>
      </c>
      <c r="U49" s="26">
        <v>1599</v>
      </c>
      <c r="V49" s="26">
        <v>125</v>
      </c>
      <c r="W49" s="26">
        <v>967</v>
      </c>
      <c r="X49" s="26">
        <v>1233</v>
      </c>
      <c r="Y49" s="26">
        <v>694</v>
      </c>
      <c r="Z49" s="26">
        <v>988</v>
      </c>
      <c r="AA49" s="26">
        <v>17529</v>
      </c>
      <c r="AB49" s="26">
        <v>5900</v>
      </c>
      <c r="AC49" s="26">
        <v>2642</v>
      </c>
      <c r="AD49" s="26">
        <v>1169</v>
      </c>
      <c r="AE49" s="26">
        <v>55</v>
      </c>
      <c r="AF49" s="26">
        <v>1171</v>
      </c>
      <c r="AG49" s="26">
        <v>135</v>
      </c>
      <c r="AH49" s="26">
        <v>214</v>
      </c>
      <c r="AI49" s="26">
        <v>1600</v>
      </c>
      <c r="AJ49" s="26">
        <v>1138</v>
      </c>
      <c r="AK49" s="26">
        <v>33791</v>
      </c>
      <c r="AL49" s="26">
        <v>1001</v>
      </c>
      <c r="AM49" s="26">
        <v>32898</v>
      </c>
      <c r="AN49" s="26">
        <v>6380</v>
      </c>
      <c r="AO49" s="26">
        <v>166</v>
      </c>
      <c r="AP49" s="26">
        <v>14319</v>
      </c>
      <c r="AQ49" s="26">
        <v>378</v>
      </c>
      <c r="AR49" s="26">
        <v>234</v>
      </c>
      <c r="AS49" s="26" t="s">
        <v>60</v>
      </c>
      <c r="AT49" s="26">
        <v>771</v>
      </c>
      <c r="AU49" s="26">
        <v>3023</v>
      </c>
      <c r="AV49" s="26">
        <v>159</v>
      </c>
      <c r="AW49" s="26">
        <v>1273</v>
      </c>
      <c r="AX49" s="26">
        <v>6768</v>
      </c>
      <c r="AY49" s="26">
        <v>1276</v>
      </c>
      <c r="AZ49" s="26">
        <v>1012</v>
      </c>
      <c r="BA49" s="26">
        <v>11960</v>
      </c>
      <c r="BB49" s="26">
        <v>1787</v>
      </c>
      <c r="BC49" s="26">
        <v>6762</v>
      </c>
      <c r="BD49" s="26">
        <v>1550</v>
      </c>
      <c r="BE49" s="26">
        <v>434</v>
      </c>
      <c r="BF49" s="26">
        <v>7847</v>
      </c>
    </row>
    <row r="50" spans="1:58" x14ac:dyDescent="0.25">
      <c r="A50" s="29">
        <v>41</v>
      </c>
      <c r="B50" s="7" t="s">
        <v>47</v>
      </c>
      <c r="C50" s="28">
        <v>1040527</v>
      </c>
      <c r="D50" s="28">
        <v>899551</v>
      </c>
      <c r="E50" s="28">
        <v>101165</v>
      </c>
      <c r="F50" s="25">
        <v>33446</v>
      </c>
      <c r="G50" s="26">
        <v>20</v>
      </c>
      <c r="H50" s="26">
        <v>0</v>
      </c>
      <c r="I50" s="26">
        <v>93</v>
      </c>
      <c r="J50" s="26">
        <v>0</v>
      </c>
      <c r="K50" s="26">
        <v>2146</v>
      </c>
      <c r="L50" s="26">
        <v>332</v>
      </c>
      <c r="M50" s="26">
        <v>4170</v>
      </c>
      <c r="N50" s="26">
        <v>0</v>
      </c>
      <c r="O50" s="26">
        <v>313</v>
      </c>
      <c r="P50" s="26">
        <v>2752</v>
      </c>
      <c r="Q50" s="26">
        <v>168</v>
      </c>
      <c r="R50" s="26">
        <v>120</v>
      </c>
      <c r="S50" s="26">
        <v>0</v>
      </c>
      <c r="T50" s="26">
        <v>385</v>
      </c>
      <c r="U50" s="26">
        <v>0</v>
      </c>
      <c r="V50" s="26">
        <v>0</v>
      </c>
      <c r="W50" s="26">
        <v>27</v>
      </c>
      <c r="X50" s="26">
        <v>286</v>
      </c>
      <c r="Y50" s="26">
        <v>24</v>
      </c>
      <c r="Z50" s="26">
        <v>279</v>
      </c>
      <c r="AA50" s="26">
        <v>482</v>
      </c>
      <c r="AB50" s="26">
        <v>11253</v>
      </c>
      <c r="AC50" s="26">
        <v>230</v>
      </c>
      <c r="AD50" s="26">
        <v>131</v>
      </c>
      <c r="AE50" s="26">
        <v>0</v>
      </c>
      <c r="AF50" s="26">
        <v>210</v>
      </c>
      <c r="AG50" s="26">
        <v>0</v>
      </c>
      <c r="AH50" s="26">
        <v>188</v>
      </c>
      <c r="AI50" s="26">
        <v>25</v>
      </c>
      <c r="AJ50" s="26">
        <v>611</v>
      </c>
      <c r="AK50" s="26">
        <v>1219</v>
      </c>
      <c r="AL50" s="26">
        <v>36</v>
      </c>
      <c r="AM50" s="26">
        <v>3603</v>
      </c>
      <c r="AN50" s="26">
        <v>478</v>
      </c>
      <c r="AO50" s="26">
        <v>0</v>
      </c>
      <c r="AP50" s="26">
        <v>63</v>
      </c>
      <c r="AQ50" s="26">
        <v>0</v>
      </c>
      <c r="AR50" s="26">
        <v>139</v>
      </c>
      <c r="AS50" s="26">
        <v>735</v>
      </c>
      <c r="AT50" s="26" t="s">
        <v>60</v>
      </c>
      <c r="AU50" s="26">
        <v>481</v>
      </c>
      <c r="AV50" s="26">
        <v>0</v>
      </c>
      <c r="AW50" s="26">
        <v>120</v>
      </c>
      <c r="AX50" s="26">
        <v>823</v>
      </c>
      <c r="AY50" s="26">
        <v>0</v>
      </c>
      <c r="AZ50" s="26">
        <v>53</v>
      </c>
      <c r="BA50" s="26">
        <v>1008</v>
      </c>
      <c r="BB50" s="26">
        <v>287</v>
      </c>
      <c r="BC50" s="26">
        <v>0</v>
      </c>
      <c r="BD50" s="26">
        <v>135</v>
      </c>
      <c r="BE50" s="26">
        <v>21</v>
      </c>
      <c r="BF50" s="26">
        <v>116</v>
      </c>
    </row>
    <row r="51" spans="1:58" x14ac:dyDescent="0.25">
      <c r="A51" s="29">
        <v>42</v>
      </c>
      <c r="B51" s="7" t="s">
        <v>48</v>
      </c>
      <c r="C51" s="28">
        <v>4668886</v>
      </c>
      <c r="D51" s="28">
        <v>3929626</v>
      </c>
      <c r="E51" s="28">
        <v>564350</v>
      </c>
      <c r="F51" s="25">
        <v>156705</v>
      </c>
      <c r="G51" s="26">
        <v>1665</v>
      </c>
      <c r="H51" s="26">
        <v>1244</v>
      </c>
      <c r="I51" s="26">
        <v>2222</v>
      </c>
      <c r="J51" s="26">
        <v>839</v>
      </c>
      <c r="K51" s="26">
        <v>5979</v>
      </c>
      <c r="L51" s="26">
        <v>1915</v>
      </c>
      <c r="M51" s="26">
        <v>1590</v>
      </c>
      <c r="N51" s="26">
        <v>697</v>
      </c>
      <c r="O51" s="26">
        <v>435</v>
      </c>
      <c r="P51" s="26">
        <v>11552</v>
      </c>
      <c r="Q51" s="26">
        <v>18570</v>
      </c>
      <c r="R51" s="26">
        <v>638</v>
      </c>
      <c r="S51" s="26">
        <v>198</v>
      </c>
      <c r="T51" s="26">
        <v>2125</v>
      </c>
      <c r="U51" s="26">
        <v>3802</v>
      </c>
      <c r="V51" s="26">
        <v>643</v>
      </c>
      <c r="W51" s="26">
        <v>1064</v>
      </c>
      <c r="X51" s="26">
        <v>1924</v>
      </c>
      <c r="Y51" s="26">
        <v>2709</v>
      </c>
      <c r="Z51" s="26">
        <v>2077</v>
      </c>
      <c r="AA51" s="26">
        <v>3565</v>
      </c>
      <c r="AB51" s="26">
        <v>2313</v>
      </c>
      <c r="AC51" s="26">
        <v>2966</v>
      </c>
      <c r="AD51" s="26">
        <v>757</v>
      </c>
      <c r="AE51" s="26">
        <v>1407</v>
      </c>
      <c r="AF51" s="26">
        <v>1884</v>
      </c>
      <c r="AG51" s="26">
        <v>93</v>
      </c>
      <c r="AH51" s="26">
        <v>158</v>
      </c>
      <c r="AI51" s="26">
        <v>1025</v>
      </c>
      <c r="AJ51" s="26">
        <v>917</v>
      </c>
      <c r="AK51" s="26">
        <v>6517</v>
      </c>
      <c r="AL51" s="26">
        <v>1052</v>
      </c>
      <c r="AM51" s="26">
        <v>10746</v>
      </c>
      <c r="AN51" s="26">
        <v>24764</v>
      </c>
      <c r="AO51" s="26">
        <v>656</v>
      </c>
      <c r="AP51" s="26">
        <v>4388</v>
      </c>
      <c r="AQ51" s="26">
        <v>555</v>
      </c>
      <c r="AR51" s="26">
        <v>255</v>
      </c>
      <c r="AS51" s="26">
        <v>6497</v>
      </c>
      <c r="AT51" s="26">
        <v>538</v>
      </c>
      <c r="AU51" s="26" t="s">
        <v>60</v>
      </c>
      <c r="AV51" s="26">
        <v>816</v>
      </c>
      <c r="AW51" s="26">
        <v>3550</v>
      </c>
      <c r="AX51" s="26">
        <v>5351</v>
      </c>
      <c r="AY51" s="26">
        <v>566</v>
      </c>
      <c r="AZ51" s="26">
        <v>298</v>
      </c>
      <c r="BA51" s="26">
        <v>9377</v>
      </c>
      <c r="BB51" s="26">
        <v>1629</v>
      </c>
      <c r="BC51" s="26">
        <v>1345</v>
      </c>
      <c r="BD51" s="26">
        <v>832</v>
      </c>
      <c r="BE51" s="26">
        <v>0</v>
      </c>
      <c r="BF51" s="26">
        <v>1070</v>
      </c>
    </row>
    <row r="52" spans="1:58" x14ac:dyDescent="0.25">
      <c r="A52" s="29">
        <v>43</v>
      </c>
      <c r="B52" s="7" t="s">
        <v>49</v>
      </c>
      <c r="C52" s="28">
        <v>821669</v>
      </c>
      <c r="D52" s="28">
        <v>676014</v>
      </c>
      <c r="E52" s="28">
        <v>115606</v>
      </c>
      <c r="F52" s="25">
        <v>26051</v>
      </c>
      <c r="G52" s="26">
        <v>0</v>
      </c>
      <c r="H52" s="26">
        <v>855</v>
      </c>
      <c r="I52" s="26">
        <v>435</v>
      </c>
      <c r="J52" s="26">
        <v>227</v>
      </c>
      <c r="K52" s="26">
        <v>1494</v>
      </c>
      <c r="L52" s="26">
        <v>1744</v>
      </c>
      <c r="M52" s="26">
        <v>2</v>
      </c>
      <c r="N52" s="26">
        <v>0</v>
      </c>
      <c r="O52" s="26">
        <v>0</v>
      </c>
      <c r="P52" s="26">
        <v>970</v>
      </c>
      <c r="Q52" s="26">
        <v>122</v>
      </c>
      <c r="R52" s="26">
        <v>8</v>
      </c>
      <c r="S52" s="26">
        <v>78</v>
      </c>
      <c r="T52" s="26">
        <v>74</v>
      </c>
      <c r="U52" s="26">
        <v>210</v>
      </c>
      <c r="V52" s="26">
        <v>2441</v>
      </c>
      <c r="W52" s="26">
        <v>403</v>
      </c>
      <c r="X52" s="26">
        <v>0</v>
      </c>
      <c r="Y52" s="26">
        <v>0</v>
      </c>
      <c r="Z52" s="26">
        <v>0</v>
      </c>
      <c r="AA52" s="26">
        <v>60</v>
      </c>
      <c r="AB52" s="26">
        <v>61</v>
      </c>
      <c r="AC52" s="26">
        <v>892</v>
      </c>
      <c r="AD52" s="26">
        <v>3568</v>
      </c>
      <c r="AE52" s="26">
        <v>34</v>
      </c>
      <c r="AF52" s="26">
        <v>474</v>
      </c>
      <c r="AG52" s="26">
        <v>248</v>
      </c>
      <c r="AH52" s="26">
        <v>2175</v>
      </c>
      <c r="AI52" s="26">
        <v>135</v>
      </c>
      <c r="AJ52" s="26">
        <v>0</v>
      </c>
      <c r="AK52" s="26">
        <v>0</v>
      </c>
      <c r="AL52" s="26">
        <v>175</v>
      </c>
      <c r="AM52" s="26">
        <v>371</v>
      </c>
      <c r="AN52" s="26">
        <v>240</v>
      </c>
      <c r="AO52" s="26">
        <v>1725</v>
      </c>
      <c r="AP52" s="26">
        <v>64</v>
      </c>
      <c r="AQ52" s="26">
        <v>21</v>
      </c>
      <c r="AR52" s="26">
        <v>667</v>
      </c>
      <c r="AS52" s="26">
        <v>515</v>
      </c>
      <c r="AT52" s="26">
        <v>0</v>
      </c>
      <c r="AU52" s="26">
        <v>158</v>
      </c>
      <c r="AV52" s="26" t="s">
        <v>60</v>
      </c>
      <c r="AW52" s="26">
        <v>507</v>
      </c>
      <c r="AX52" s="26">
        <v>1715</v>
      </c>
      <c r="AY52" s="26">
        <v>388</v>
      </c>
      <c r="AZ52" s="26">
        <v>5</v>
      </c>
      <c r="BA52" s="26">
        <v>340</v>
      </c>
      <c r="BB52" s="26">
        <v>1026</v>
      </c>
      <c r="BC52" s="26">
        <v>131</v>
      </c>
      <c r="BD52" s="26">
        <v>314</v>
      </c>
      <c r="BE52" s="26">
        <v>979</v>
      </c>
      <c r="BF52" s="26">
        <v>134</v>
      </c>
    </row>
    <row r="53" spans="1:58" x14ac:dyDescent="0.25">
      <c r="A53" s="29">
        <v>44</v>
      </c>
      <c r="B53" s="7" t="s">
        <v>50</v>
      </c>
      <c r="C53" s="28">
        <v>6378278</v>
      </c>
      <c r="D53" s="28">
        <v>5396833</v>
      </c>
      <c r="E53" s="28">
        <v>783077</v>
      </c>
      <c r="F53" s="25">
        <v>177098</v>
      </c>
      <c r="G53" s="26">
        <v>12116</v>
      </c>
      <c r="H53" s="26">
        <v>1281</v>
      </c>
      <c r="I53" s="26">
        <v>2250</v>
      </c>
      <c r="J53" s="26">
        <v>3306</v>
      </c>
      <c r="K53" s="26">
        <v>8396</v>
      </c>
      <c r="L53" s="26">
        <v>2473</v>
      </c>
      <c r="M53" s="26">
        <v>936</v>
      </c>
      <c r="N53" s="26">
        <v>176</v>
      </c>
      <c r="O53" s="26">
        <v>180</v>
      </c>
      <c r="P53" s="26">
        <v>15641</v>
      </c>
      <c r="Q53" s="26">
        <v>16012</v>
      </c>
      <c r="R53" s="26">
        <v>1058</v>
      </c>
      <c r="S53" s="26">
        <v>787</v>
      </c>
      <c r="T53" s="26">
        <v>7094</v>
      </c>
      <c r="U53" s="26">
        <v>5591</v>
      </c>
      <c r="V53" s="26">
        <v>617</v>
      </c>
      <c r="W53" s="26">
        <v>2630</v>
      </c>
      <c r="X53" s="26">
        <v>13202</v>
      </c>
      <c r="Y53" s="26">
        <v>2452</v>
      </c>
      <c r="Z53" s="26">
        <v>1040</v>
      </c>
      <c r="AA53" s="26">
        <v>1743</v>
      </c>
      <c r="AB53" s="26">
        <v>1525</v>
      </c>
      <c r="AC53" s="26">
        <v>4507</v>
      </c>
      <c r="AD53" s="26">
        <v>1178</v>
      </c>
      <c r="AE53" s="26">
        <v>10568</v>
      </c>
      <c r="AF53" s="26">
        <v>2694</v>
      </c>
      <c r="AG53" s="26">
        <v>308</v>
      </c>
      <c r="AH53" s="26">
        <v>432</v>
      </c>
      <c r="AI53" s="26">
        <v>735</v>
      </c>
      <c r="AJ53" s="26">
        <v>271</v>
      </c>
      <c r="AK53" s="26">
        <v>783</v>
      </c>
      <c r="AL53" s="26">
        <v>751</v>
      </c>
      <c r="AM53" s="26">
        <v>6279</v>
      </c>
      <c r="AN53" s="26">
        <v>5904</v>
      </c>
      <c r="AO53" s="26">
        <v>7</v>
      </c>
      <c r="AP53" s="26">
        <v>6200</v>
      </c>
      <c r="AQ53" s="26">
        <v>2495</v>
      </c>
      <c r="AR53" s="26">
        <v>1080</v>
      </c>
      <c r="AS53" s="26">
        <v>3329</v>
      </c>
      <c r="AT53" s="26">
        <v>26</v>
      </c>
      <c r="AU53" s="26">
        <v>4300</v>
      </c>
      <c r="AV53" s="26">
        <v>0</v>
      </c>
      <c r="AW53" s="26" t="s">
        <v>60</v>
      </c>
      <c r="AX53" s="26">
        <v>8716</v>
      </c>
      <c r="AY53" s="26">
        <v>784</v>
      </c>
      <c r="AZ53" s="26">
        <v>133</v>
      </c>
      <c r="BA53" s="26">
        <v>8008</v>
      </c>
      <c r="BB53" s="26">
        <v>1876</v>
      </c>
      <c r="BC53" s="26">
        <v>3248</v>
      </c>
      <c r="BD53" s="26">
        <v>1622</v>
      </c>
      <c r="BE53" s="26">
        <v>358</v>
      </c>
      <c r="BF53" s="26">
        <v>717</v>
      </c>
    </row>
    <row r="54" spans="1:58" x14ac:dyDescent="0.25">
      <c r="A54" s="29">
        <v>45</v>
      </c>
      <c r="B54" s="7" t="s">
        <v>51</v>
      </c>
      <c r="C54" s="28">
        <v>25711791</v>
      </c>
      <c r="D54" s="28">
        <v>21354247</v>
      </c>
      <c r="E54" s="28">
        <v>3656070</v>
      </c>
      <c r="F54" s="25">
        <v>507752</v>
      </c>
      <c r="G54" s="26">
        <v>9993</v>
      </c>
      <c r="H54" s="26">
        <v>6759</v>
      </c>
      <c r="I54" s="26">
        <v>18908</v>
      </c>
      <c r="J54" s="26">
        <v>13781</v>
      </c>
      <c r="K54" s="26">
        <v>62702</v>
      </c>
      <c r="L54" s="26">
        <v>16616</v>
      </c>
      <c r="M54" s="26">
        <v>2769</v>
      </c>
      <c r="N54" s="26">
        <v>181</v>
      </c>
      <c r="O54" s="26">
        <v>1189</v>
      </c>
      <c r="P54" s="26">
        <v>31259</v>
      </c>
      <c r="Q54" s="26">
        <v>20362</v>
      </c>
      <c r="R54" s="26">
        <v>5040</v>
      </c>
      <c r="S54" s="26">
        <v>2387</v>
      </c>
      <c r="T54" s="26">
        <v>19672</v>
      </c>
      <c r="U54" s="26">
        <v>8264</v>
      </c>
      <c r="V54" s="26">
        <v>4934</v>
      </c>
      <c r="W54" s="26">
        <v>12699</v>
      </c>
      <c r="X54" s="26">
        <v>6040</v>
      </c>
      <c r="Y54" s="26">
        <v>29348</v>
      </c>
      <c r="Z54" s="26">
        <v>1293</v>
      </c>
      <c r="AA54" s="26">
        <v>4969</v>
      </c>
      <c r="AB54" s="26">
        <v>4813</v>
      </c>
      <c r="AC54" s="26">
        <v>9501</v>
      </c>
      <c r="AD54" s="26">
        <v>2803</v>
      </c>
      <c r="AE54" s="26">
        <v>6402</v>
      </c>
      <c r="AF54" s="26">
        <v>12319</v>
      </c>
      <c r="AG54" s="26">
        <v>1813</v>
      </c>
      <c r="AH54" s="26">
        <v>4794</v>
      </c>
      <c r="AI54" s="26">
        <v>8266</v>
      </c>
      <c r="AJ54" s="26">
        <v>761</v>
      </c>
      <c r="AK54" s="26">
        <v>6797</v>
      </c>
      <c r="AL54" s="26">
        <v>16762</v>
      </c>
      <c r="AM54" s="26">
        <v>20274</v>
      </c>
      <c r="AN54" s="26">
        <v>22660</v>
      </c>
      <c r="AO54" s="26">
        <v>989</v>
      </c>
      <c r="AP54" s="26">
        <v>8728</v>
      </c>
      <c r="AQ54" s="26">
        <v>26284</v>
      </c>
      <c r="AR54" s="26">
        <v>3827</v>
      </c>
      <c r="AS54" s="26">
        <v>10449</v>
      </c>
      <c r="AT54" s="26">
        <v>1763</v>
      </c>
      <c r="AU54" s="26">
        <v>4470</v>
      </c>
      <c r="AV54" s="26">
        <v>1264</v>
      </c>
      <c r="AW54" s="26">
        <v>10368</v>
      </c>
      <c r="AX54" s="26" t="s">
        <v>60</v>
      </c>
      <c r="AY54" s="26">
        <v>4610</v>
      </c>
      <c r="AZ54" s="26">
        <v>113</v>
      </c>
      <c r="BA54" s="26">
        <v>17734</v>
      </c>
      <c r="BB54" s="26">
        <v>11630</v>
      </c>
      <c r="BC54" s="26">
        <v>1729</v>
      </c>
      <c r="BD54" s="26">
        <v>4192</v>
      </c>
      <c r="BE54" s="26">
        <v>2472</v>
      </c>
      <c r="BF54" s="26">
        <v>4435</v>
      </c>
    </row>
    <row r="55" spans="1:58" x14ac:dyDescent="0.25">
      <c r="A55" s="29">
        <v>46</v>
      </c>
      <c r="B55" s="7" t="s">
        <v>52</v>
      </c>
      <c r="C55" s="28">
        <v>2805440</v>
      </c>
      <c r="D55" s="28">
        <v>2324019</v>
      </c>
      <c r="E55" s="28">
        <v>373980</v>
      </c>
      <c r="F55" s="25">
        <v>87870</v>
      </c>
      <c r="G55" s="26">
        <v>126</v>
      </c>
      <c r="H55" s="26">
        <v>2819</v>
      </c>
      <c r="I55" s="26">
        <v>7966</v>
      </c>
      <c r="J55" s="26">
        <v>361</v>
      </c>
      <c r="K55" s="26">
        <v>15286</v>
      </c>
      <c r="L55" s="26">
        <v>5350</v>
      </c>
      <c r="M55" s="26">
        <v>142</v>
      </c>
      <c r="N55" s="26">
        <v>0</v>
      </c>
      <c r="O55" s="26">
        <v>0</v>
      </c>
      <c r="P55" s="26">
        <v>2428</v>
      </c>
      <c r="Q55" s="26">
        <v>1142</v>
      </c>
      <c r="R55" s="26">
        <v>1436</v>
      </c>
      <c r="S55" s="26">
        <v>5129</v>
      </c>
      <c r="T55" s="26">
        <v>1588</v>
      </c>
      <c r="U55" s="26">
        <v>475</v>
      </c>
      <c r="V55" s="26">
        <v>2791</v>
      </c>
      <c r="W55" s="26">
        <v>398</v>
      </c>
      <c r="X55" s="26">
        <v>217</v>
      </c>
      <c r="Y55" s="26">
        <v>345</v>
      </c>
      <c r="Z55" s="26">
        <v>380</v>
      </c>
      <c r="AA55" s="26">
        <v>613</v>
      </c>
      <c r="AB55" s="26">
        <v>1503</v>
      </c>
      <c r="AC55" s="26">
        <v>1670</v>
      </c>
      <c r="AD55" s="26">
        <v>385</v>
      </c>
      <c r="AE55" s="26">
        <v>284</v>
      </c>
      <c r="AF55" s="26">
        <v>1553</v>
      </c>
      <c r="AG55" s="26">
        <v>1057</v>
      </c>
      <c r="AH55" s="26">
        <v>489</v>
      </c>
      <c r="AI55" s="26">
        <v>5391</v>
      </c>
      <c r="AJ55" s="26">
        <v>507</v>
      </c>
      <c r="AK55" s="26">
        <v>437</v>
      </c>
      <c r="AL55" s="26">
        <v>686</v>
      </c>
      <c r="AM55" s="26">
        <v>2129</v>
      </c>
      <c r="AN55" s="26">
        <v>842</v>
      </c>
      <c r="AO55" s="26">
        <v>175</v>
      </c>
      <c r="AP55" s="26">
        <v>1875</v>
      </c>
      <c r="AQ55" s="26">
        <v>1338</v>
      </c>
      <c r="AR55" s="26">
        <v>4089</v>
      </c>
      <c r="AS55" s="26">
        <v>944</v>
      </c>
      <c r="AT55" s="26">
        <v>351</v>
      </c>
      <c r="AU55" s="26">
        <v>60</v>
      </c>
      <c r="AV55" s="26">
        <v>47</v>
      </c>
      <c r="AW55" s="26">
        <v>863</v>
      </c>
      <c r="AX55" s="26">
        <v>3605</v>
      </c>
      <c r="AY55" s="26" t="s">
        <v>60</v>
      </c>
      <c r="AZ55" s="26">
        <v>39</v>
      </c>
      <c r="BA55" s="26">
        <v>1369</v>
      </c>
      <c r="BB55" s="26">
        <v>3529</v>
      </c>
      <c r="BC55" s="26">
        <v>0</v>
      </c>
      <c r="BD55" s="26">
        <v>1445</v>
      </c>
      <c r="BE55" s="26">
        <v>2216</v>
      </c>
      <c r="BF55" s="26">
        <v>239</v>
      </c>
    </row>
    <row r="56" spans="1:58" x14ac:dyDescent="0.25">
      <c r="A56" s="29">
        <v>47</v>
      </c>
      <c r="B56" s="7" t="s">
        <v>53</v>
      </c>
      <c r="C56" s="28">
        <v>620224</v>
      </c>
      <c r="D56" s="28">
        <v>532237</v>
      </c>
      <c r="E56" s="28">
        <v>61242</v>
      </c>
      <c r="F56" s="25">
        <v>24431</v>
      </c>
      <c r="G56" s="26">
        <v>16</v>
      </c>
      <c r="H56" s="26">
        <v>93</v>
      </c>
      <c r="I56" s="26">
        <v>127</v>
      </c>
      <c r="J56" s="26">
        <v>0</v>
      </c>
      <c r="K56" s="26">
        <v>1112</v>
      </c>
      <c r="L56" s="26">
        <v>382</v>
      </c>
      <c r="M56" s="26">
        <v>1626</v>
      </c>
      <c r="N56" s="26">
        <v>0</v>
      </c>
      <c r="O56" s="26">
        <v>116</v>
      </c>
      <c r="P56" s="26">
        <v>966</v>
      </c>
      <c r="Q56" s="26">
        <v>56</v>
      </c>
      <c r="R56" s="26">
        <v>6</v>
      </c>
      <c r="S56" s="26">
        <v>0</v>
      </c>
      <c r="T56" s="26">
        <v>230</v>
      </c>
      <c r="U56" s="26">
        <v>68</v>
      </c>
      <c r="V56" s="26">
        <v>30</v>
      </c>
      <c r="W56" s="26">
        <v>0</v>
      </c>
      <c r="X56" s="26">
        <v>1243</v>
      </c>
      <c r="Y56" s="26">
        <v>73</v>
      </c>
      <c r="Z56" s="26">
        <v>883</v>
      </c>
      <c r="AA56" s="26">
        <v>862</v>
      </c>
      <c r="AB56" s="26">
        <v>3318</v>
      </c>
      <c r="AC56" s="26">
        <v>284</v>
      </c>
      <c r="AD56" s="26">
        <v>315</v>
      </c>
      <c r="AE56" s="26">
        <v>0</v>
      </c>
      <c r="AF56" s="26">
        <v>23</v>
      </c>
      <c r="AG56" s="26">
        <v>147</v>
      </c>
      <c r="AH56" s="26">
        <v>0</v>
      </c>
      <c r="AI56" s="26">
        <v>17</v>
      </c>
      <c r="AJ56" s="26">
        <v>2893</v>
      </c>
      <c r="AK56" s="26">
        <v>833</v>
      </c>
      <c r="AL56" s="26">
        <v>74</v>
      </c>
      <c r="AM56" s="26">
        <v>4780</v>
      </c>
      <c r="AN56" s="26">
        <v>328</v>
      </c>
      <c r="AO56" s="26">
        <v>0</v>
      </c>
      <c r="AP56" s="26">
        <v>214</v>
      </c>
      <c r="AQ56" s="26">
        <v>11</v>
      </c>
      <c r="AR56" s="26">
        <v>26</v>
      </c>
      <c r="AS56" s="26">
        <v>935</v>
      </c>
      <c r="AT56" s="26">
        <v>341</v>
      </c>
      <c r="AU56" s="26">
        <v>124</v>
      </c>
      <c r="AV56" s="26">
        <v>39</v>
      </c>
      <c r="AW56" s="26">
        <v>193</v>
      </c>
      <c r="AX56" s="26">
        <v>493</v>
      </c>
      <c r="AY56" s="26">
        <v>81</v>
      </c>
      <c r="AZ56" s="26" t="s">
        <v>60</v>
      </c>
      <c r="BA56" s="26">
        <v>728</v>
      </c>
      <c r="BB56" s="26">
        <v>98</v>
      </c>
      <c r="BC56" s="26">
        <v>0</v>
      </c>
      <c r="BD56" s="26">
        <v>151</v>
      </c>
      <c r="BE56" s="26">
        <v>96</v>
      </c>
      <c r="BF56" s="26">
        <v>0</v>
      </c>
    </row>
    <row r="57" spans="1:58" x14ac:dyDescent="0.25">
      <c r="A57" s="29">
        <v>48</v>
      </c>
      <c r="B57" s="7" t="s">
        <v>54</v>
      </c>
      <c r="C57" s="28">
        <v>8085389</v>
      </c>
      <c r="D57" s="28">
        <v>6857430</v>
      </c>
      <c r="E57" s="28">
        <v>915242</v>
      </c>
      <c r="F57" s="25">
        <v>250653</v>
      </c>
      <c r="G57" s="26">
        <v>2515</v>
      </c>
      <c r="H57" s="26">
        <v>1906</v>
      </c>
      <c r="I57" s="26">
        <v>2420</v>
      </c>
      <c r="J57" s="26">
        <v>445</v>
      </c>
      <c r="K57" s="26">
        <v>14780</v>
      </c>
      <c r="L57" s="26">
        <v>5352</v>
      </c>
      <c r="M57" s="26">
        <v>2725</v>
      </c>
      <c r="N57" s="26">
        <v>2279</v>
      </c>
      <c r="O57" s="26">
        <v>10964</v>
      </c>
      <c r="P57" s="26">
        <v>19574</v>
      </c>
      <c r="Q57" s="26">
        <v>9535</v>
      </c>
      <c r="R57" s="26">
        <v>3823</v>
      </c>
      <c r="S57" s="26">
        <v>652</v>
      </c>
      <c r="T57" s="26">
        <v>7089</v>
      </c>
      <c r="U57" s="26">
        <v>2663</v>
      </c>
      <c r="V57" s="26">
        <v>221</v>
      </c>
      <c r="W57" s="26">
        <v>1144</v>
      </c>
      <c r="X57" s="26">
        <v>3908</v>
      </c>
      <c r="Y57" s="26">
        <v>1638</v>
      </c>
      <c r="Z57" s="26">
        <v>1144</v>
      </c>
      <c r="AA57" s="26">
        <v>23925</v>
      </c>
      <c r="AB57" s="26">
        <v>3767</v>
      </c>
      <c r="AC57" s="26">
        <v>2982</v>
      </c>
      <c r="AD57" s="26">
        <v>2294</v>
      </c>
      <c r="AE57" s="26">
        <v>1344</v>
      </c>
      <c r="AF57" s="26">
        <v>1914</v>
      </c>
      <c r="AG57" s="26">
        <v>658</v>
      </c>
      <c r="AH57" s="26">
        <v>357</v>
      </c>
      <c r="AI57" s="26">
        <v>973</v>
      </c>
      <c r="AJ57" s="26">
        <v>535</v>
      </c>
      <c r="AK57" s="26">
        <v>9073</v>
      </c>
      <c r="AL57" s="26">
        <v>947</v>
      </c>
      <c r="AM57" s="26">
        <v>15893</v>
      </c>
      <c r="AN57" s="26">
        <v>25575</v>
      </c>
      <c r="AO57" s="26">
        <v>852</v>
      </c>
      <c r="AP57" s="26">
        <v>5622</v>
      </c>
      <c r="AQ57" s="26">
        <v>2810</v>
      </c>
      <c r="AR57" s="26">
        <v>1541</v>
      </c>
      <c r="AS57" s="26">
        <v>14190</v>
      </c>
      <c r="AT57" s="26">
        <v>1605</v>
      </c>
      <c r="AU57" s="26">
        <v>7936</v>
      </c>
      <c r="AV57" s="26">
        <v>35</v>
      </c>
      <c r="AW57" s="26">
        <v>6189</v>
      </c>
      <c r="AX57" s="26">
        <v>12944</v>
      </c>
      <c r="AY57" s="26">
        <v>2092</v>
      </c>
      <c r="AZ57" s="26">
        <v>423</v>
      </c>
      <c r="BA57" s="26" t="s">
        <v>60</v>
      </c>
      <c r="BB57" s="26">
        <v>4160</v>
      </c>
      <c r="BC57" s="26">
        <v>3839</v>
      </c>
      <c r="BD57" s="26">
        <v>1258</v>
      </c>
      <c r="BE57" s="26">
        <v>143</v>
      </c>
      <c r="BF57" s="26">
        <v>516</v>
      </c>
    </row>
    <row r="58" spans="1:58" x14ac:dyDescent="0.25">
      <c r="A58" s="29">
        <v>49</v>
      </c>
      <c r="B58" s="7" t="s">
        <v>55</v>
      </c>
      <c r="C58" s="28">
        <v>6815763</v>
      </c>
      <c r="D58" s="28">
        <v>5648199</v>
      </c>
      <c r="E58" s="28">
        <v>904695</v>
      </c>
      <c r="F58" s="25">
        <v>215494</v>
      </c>
      <c r="G58" s="26">
        <v>1507</v>
      </c>
      <c r="H58" s="26">
        <v>4328</v>
      </c>
      <c r="I58" s="26">
        <v>8362</v>
      </c>
      <c r="J58" s="26">
        <v>1413</v>
      </c>
      <c r="K58" s="26">
        <v>45597</v>
      </c>
      <c r="L58" s="26">
        <v>5195</v>
      </c>
      <c r="M58" s="26">
        <v>2901</v>
      </c>
      <c r="N58" s="26">
        <v>100</v>
      </c>
      <c r="O58" s="26">
        <v>773</v>
      </c>
      <c r="P58" s="26">
        <v>9370</v>
      </c>
      <c r="Q58" s="26">
        <v>6363</v>
      </c>
      <c r="R58" s="26">
        <v>5239</v>
      </c>
      <c r="S58" s="26">
        <v>10604</v>
      </c>
      <c r="T58" s="26">
        <v>4298</v>
      </c>
      <c r="U58" s="26">
        <v>1089</v>
      </c>
      <c r="V58" s="26">
        <v>1159</v>
      </c>
      <c r="W58" s="26">
        <v>2544</v>
      </c>
      <c r="X58" s="26">
        <v>1368</v>
      </c>
      <c r="Y58" s="26">
        <v>1646</v>
      </c>
      <c r="Z58" s="26">
        <v>532</v>
      </c>
      <c r="AA58" s="26">
        <v>1191</v>
      </c>
      <c r="AB58" s="26">
        <v>2911</v>
      </c>
      <c r="AC58" s="26">
        <v>3470</v>
      </c>
      <c r="AD58" s="26">
        <v>2703</v>
      </c>
      <c r="AE58" s="26">
        <v>615</v>
      </c>
      <c r="AF58" s="26">
        <v>2802</v>
      </c>
      <c r="AG58" s="26">
        <v>2919</v>
      </c>
      <c r="AH58" s="26">
        <v>682</v>
      </c>
      <c r="AI58" s="26">
        <v>5671</v>
      </c>
      <c r="AJ58" s="26">
        <v>309</v>
      </c>
      <c r="AK58" s="26">
        <v>2300</v>
      </c>
      <c r="AL58" s="26">
        <v>872</v>
      </c>
      <c r="AM58" s="26">
        <v>5562</v>
      </c>
      <c r="AN58" s="26">
        <v>4088</v>
      </c>
      <c r="AO58" s="26">
        <v>217</v>
      </c>
      <c r="AP58" s="26">
        <v>3192</v>
      </c>
      <c r="AQ58" s="26">
        <v>1223</v>
      </c>
      <c r="AR58" s="26">
        <v>25525</v>
      </c>
      <c r="AS58" s="26">
        <v>3397</v>
      </c>
      <c r="AT58" s="26">
        <v>97</v>
      </c>
      <c r="AU58" s="26">
        <v>2727</v>
      </c>
      <c r="AV58" s="26">
        <v>94</v>
      </c>
      <c r="AW58" s="26">
        <v>3206</v>
      </c>
      <c r="AX58" s="26">
        <v>14196</v>
      </c>
      <c r="AY58" s="26">
        <v>5298</v>
      </c>
      <c r="AZ58" s="26">
        <v>223</v>
      </c>
      <c r="BA58" s="26">
        <v>3839</v>
      </c>
      <c r="BB58" s="26" t="s">
        <v>60</v>
      </c>
      <c r="BC58" s="26">
        <v>215</v>
      </c>
      <c r="BD58" s="26">
        <v>1168</v>
      </c>
      <c r="BE58" s="26">
        <v>394</v>
      </c>
      <c r="BF58" s="26">
        <v>1025</v>
      </c>
    </row>
    <row r="59" spans="1:58" x14ac:dyDescent="0.25">
      <c r="A59" s="29">
        <v>50</v>
      </c>
      <c r="B59" s="7" t="s">
        <v>56</v>
      </c>
      <c r="C59" s="28">
        <v>1837518</v>
      </c>
      <c r="D59" s="28">
        <v>1613322</v>
      </c>
      <c r="E59" s="28">
        <v>174112</v>
      </c>
      <c r="F59" s="25">
        <v>47125</v>
      </c>
      <c r="G59" s="26">
        <v>477</v>
      </c>
      <c r="H59" s="26">
        <v>306</v>
      </c>
      <c r="I59" s="26">
        <v>79</v>
      </c>
      <c r="J59" s="26">
        <v>0</v>
      </c>
      <c r="K59" s="26">
        <v>1231</v>
      </c>
      <c r="L59" s="26">
        <v>104</v>
      </c>
      <c r="M59" s="26">
        <v>143</v>
      </c>
      <c r="N59" s="26">
        <v>674</v>
      </c>
      <c r="O59" s="26">
        <v>294</v>
      </c>
      <c r="P59" s="26">
        <v>1919</v>
      </c>
      <c r="Q59" s="26">
        <v>1108</v>
      </c>
      <c r="R59" s="26">
        <v>166</v>
      </c>
      <c r="S59" s="26">
        <v>181</v>
      </c>
      <c r="T59" s="26">
        <v>220</v>
      </c>
      <c r="U59" s="26">
        <v>328</v>
      </c>
      <c r="V59" s="26">
        <v>68</v>
      </c>
      <c r="W59" s="26">
        <v>39</v>
      </c>
      <c r="X59" s="26">
        <v>2249</v>
      </c>
      <c r="Y59" s="26">
        <v>90</v>
      </c>
      <c r="Z59" s="26">
        <v>35</v>
      </c>
      <c r="AA59" s="26">
        <v>5352</v>
      </c>
      <c r="AB59" s="26">
        <v>164</v>
      </c>
      <c r="AC59" s="26">
        <v>778</v>
      </c>
      <c r="AD59" s="26">
        <v>20</v>
      </c>
      <c r="AE59" s="26">
        <v>0</v>
      </c>
      <c r="AF59" s="26">
        <v>59</v>
      </c>
      <c r="AG59" s="26">
        <v>0</v>
      </c>
      <c r="AH59" s="26">
        <v>0</v>
      </c>
      <c r="AI59" s="26">
        <v>229</v>
      </c>
      <c r="AJ59" s="26">
        <v>129</v>
      </c>
      <c r="AK59" s="26">
        <v>1213</v>
      </c>
      <c r="AL59" s="26">
        <v>81</v>
      </c>
      <c r="AM59" s="26">
        <v>1721</v>
      </c>
      <c r="AN59" s="26">
        <v>4683</v>
      </c>
      <c r="AO59" s="26">
        <v>175</v>
      </c>
      <c r="AP59" s="26">
        <v>6757</v>
      </c>
      <c r="AQ59" s="26">
        <v>520</v>
      </c>
      <c r="AR59" s="26">
        <v>118</v>
      </c>
      <c r="AS59" s="26">
        <v>5208</v>
      </c>
      <c r="AT59" s="26">
        <v>0</v>
      </c>
      <c r="AU59" s="26">
        <v>1098</v>
      </c>
      <c r="AV59" s="26">
        <v>36</v>
      </c>
      <c r="AW59" s="26">
        <v>1061</v>
      </c>
      <c r="AX59" s="26">
        <v>622</v>
      </c>
      <c r="AY59" s="26">
        <v>0</v>
      </c>
      <c r="AZ59" s="26">
        <v>54</v>
      </c>
      <c r="BA59" s="26">
        <v>6317</v>
      </c>
      <c r="BB59" s="26">
        <v>297</v>
      </c>
      <c r="BC59" s="26" t="s">
        <v>60</v>
      </c>
      <c r="BD59" s="26">
        <v>470</v>
      </c>
      <c r="BE59" s="26">
        <v>252</v>
      </c>
      <c r="BF59" s="26">
        <v>79</v>
      </c>
    </row>
    <row r="60" spans="1:58" x14ac:dyDescent="0.25">
      <c r="A60" s="29">
        <v>51</v>
      </c>
      <c r="B60" s="7" t="s">
        <v>57</v>
      </c>
      <c r="C60" s="28">
        <v>5660677</v>
      </c>
      <c r="D60" s="28">
        <v>4849945</v>
      </c>
      <c r="E60" s="28">
        <v>693737</v>
      </c>
      <c r="F60" s="25">
        <v>99192</v>
      </c>
      <c r="G60" s="26">
        <v>323</v>
      </c>
      <c r="H60" s="26">
        <v>236</v>
      </c>
      <c r="I60" s="26">
        <v>3257</v>
      </c>
      <c r="J60" s="26">
        <v>253</v>
      </c>
      <c r="K60" s="26">
        <v>5347</v>
      </c>
      <c r="L60" s="26">
        <v>1600</v>
      </c>
      <c r="M60" s="26">
        <v>657</v>
      </c>
      <c r="N60" s="26">
        <v>296</v>
      </c>
      <c r="O60" s="26">
        <v>15</v>
      </c>
      <c r="P60" s="26">
        <v>4937</v>
      </c>
      <c r="Q60" s="26">
        <v>970</v>
      </c>
      <c r="R60" s="26">
        <v>333</v>
      </c>
      <c r="S60" s="26">
        <v>360</v>
      </c>
      <c r="T60" s="26">
        <v>22285</v>
      </c>
      <c r="U60" s="26">
        <v>2480</v>
      </c>
      <c r="V60" s="26">
        <v>4161</v>
      </c>
      <c r="W60" s="26">
        <v>1160</v>
      </c>
      <c r="X60" s="26">
        <v>635</v>
      </c>
      <c r="Y60" s="26">
        <v>598</v>
      </c>
      <c r="Z60" s="26">
        <v>233</v>
      </c>
      <c r="AA60" s="26">
        <v>1306</v>
      </c>
      <c r="AB60" s="26">
        <v>489</v>
      </c>
      <c r="AC60" s="26">
        <v>3917</v>
      </c>
      <c r="AD60" s="26">
        <v>18965</v>
      </c>
      <c r="AE60" s="26">
        <v>238</v>
      </c>
      <c r="AF60" s="26">
        <v>1263</v>
      </c>
      <c r="AG60" s="26">
        <v>784</v>
      </c>
      <c r="AH60" s="26">
        <v>324</v>
      </c>
      <c r="AI60" s="26">
        <v>1163</v>
      </c>
      <c r="AJ60" s="26">
        <v>3</v>
      </c>
      <c r="AK60" s="26">
        <v>606</v>
      </c>
      <c r="AL60" s="26">
        <v>526</v>
      </c>
      <c r="AM60" s="26">
        <v>2033</v>
      </c>
      <c r="AN60" s="26">
        <v>2939</v>
      </c>
      <c r="AO60" s="26">
        <v>284</v>
      </c>
      <c r="AP60" s="26">
        <v>2610</v>
      </c>
      <c r="AQ60" s="26">
        <v>289</v>
      </c>
      <c r="AR60" s="26">
        <v>945</v>
      </c>
      <c r="AS60" s="26">
        <v>1563</v>
      </c>
      <c r="AT60" s="26">
        <v>144</v>
      </c>
      <c r="AU60" s="26">
        <v>1053</v>
      </c>
      <c r="AV60" s="26">
        <v>329</v>
      </c>
      <c r="AW60" s="26">
        <v>1051</v>
      </c>
      <c r="AX60" s="26">
        <v>2765</v>
      </c>
      <c r="AY60" s="26">
        <v>900</v>
      </c>
      <c r="AZ60" s="26">
        <v>62</v>
      </c>
      <c r="BA60" s="26">
        <v>1267</v>
      </c>
      <c r="BB60" s="26">
        <v>1208</v>
      </c>
      <c r="BC60" s="26">
        <v>0</v>
      </c>
      <c r="BD60" s="26" t="s">
        <v>60</v>
      </c>
      <c r="BE60" s="26">
        <v>30</v>
      </c>
      <c r="BF60" s="26">
        <v>975</v>
      </c>
    </row>
    <row r="61" spans="1:58" x14ac:dyDescent="0.25">
      <c r="A61" s="29">
        <v>52</v>
      </c>
      <c r="B61" s="7" t="s">
        <v>58</v>
      </c>
      <c r="C61" s="28">
        <v>569734</v>
      </c>
      <c r="D61" s="28">
        <v>459226</v>
      </c>
      <c r="E61" s="28">
        <v>77324</v>
      </c>
      <c r="F61" s="25">
        <v>31149</v>
      </c>
      <c r="G61" s="26">
        <v>260</v>
      </c>
      <c r="H61" s="26">
        <v>590</v>
      </c>
      <c r="I61" s="26">
        <v>2014</v>
      </c>
      <c r="J61" s="26">
        <v>244</v>
      </c>
      <c r="K61" s="26">
        <v>2035</v>
      </c>
      <c r="L61" s="26">
        <v>5599</v>
      </c>
      <c r="M61" s="26">
        <v>0</v>
      </c>
      <c r="N61" s="26">
        <v>0</v>
      </c>
      <c r="O61" s="26">
        <v>0</v>
      </c>
      <c r="P61" s="26">
        <v>733</v>
      </c>
      <c r="Q61" s="26">
        <v>166</v>
      </c>
      <c r="R61" s="26">
        <v>0</v>
      </c>
      <c r="S61" s="26">
        <v>745</v>
      </c>
      <c r="T61" s="26">
        <v>905</v>
      </c>
      <c r="U61" s="26">
        <v>179</v>
      </c>
      <c r="V61" s="26">
        <v>259</v>
      </c>
      <c r="W61" s="26">
        <v>539</v>
      </c>
      <c r="X61" s="26">
        <v>4</v>
      </c>
      <c r="Y61" s="26">
        <v>88</v>
      </c>
      <c r="Z61" s="26">
        <v>0</v>
      </c>
      <c r="AA61" s="26">
        <v>294</v>
      </c>
      <c r="AB61" s="26">
        <v>548</v>
      </c>
      <c r="AC61" s="26">
        <v>965</v>
      </c>
      <c r="AD61" s="26">
        <v>290</v>
      </c>
      <c r="AE61" s="26">
        <v>136</v>
      </c>
      <c r="AF61" s="26">
        <v>244</v>
      </c>
      <c r="AG61" s="26">
        <v>1901</v>
      </c>
      <c r="AH61" s="26">
        <v>1216</v>
      </c>
      <c r="AI61" s="26">
        <v>355</v>
      </c>
      <c r="AJ61" s="26">
        <v>0</v>
      </c>
      <c r="AK61" s="26">
        <v>121</v>
      </c>
      <c r="AL61" s="26">
        <v>604</v>
      </c>
      <c r="AM61" s="26">
        <v>231</v>
      </c>
      <c r="AN61" s="26">
        <v>459</v>
      </c>
      <c r="AO61" s="26">
        <v>338</v>
      </c>
      <c r="AP61" s="26">
        <v>819</v>
      </c>
      <c r="AQ61" s="26">
        <v>964</v>
      </c>
      <c r="AR61" s="26">
        <v>893</v>
      </c>
      <c r="AS61" s="26">
        <v>230</v>
      </c>
      <c r="AT61" s="26">
        <v>0</v>
      </c>
      <c r="AU61" s="26">
        <v>122</v>
      </c>
      <c r="AV61" s="26">
        <v>1175</v>
      </c>
      <c r="AW61" s="26">
        <v>4</v>
      </c>
      <c r="AX61" s="26">
        <v>1427</v>
      </c>
      <c r="AY61" s="26">
        <v>1710</v>
      </c>
      <c r="AZ61" s="26">
        <v>0</v>
      </c>
      <c r="BA61" s="26">
        <v>138</v>
      </c>
      <c r="BB61" s="26">
        <v>1323</v>
      </c>
      <c r="BC61" s="26">
        <v>0</v>
      </c>
      <c r="BD61" s="26">
        <v>282</v>
      </c>
      <c r="BE61" s="26" t="s">
        <v>60</v>
      </c>
      <c r="BF61" s="26">
        <v>16</v>
      </c>
    </row>
    <row r="62" spans="1:58" x14ac:dyDescent="0.25">
      <c r="A62" s="29">
        <v>53</v>
      </c>
      <c r="B62" s="7" t="s">
        <v>61</v>
      </c>
      <c r="C62" s="28">
        <v>3628402</v>
      </c>
      <c r="D62" s="28">
        <v>3366593</v>
      </c>
      <c r="E62" s="28">
        <v>238042</v>
      </c>
      <c r="F62" s="25">
        <v>20044</v>
      </c>
      <c r="G62" s="26">
        <v>8</v>
      </c>
      <c r="H62" s="26">
        <v>57</v>
      </c>
      <c r="I62" s="26">
        <v>54</v>
      </c>
      <c r="J62" s="26">
        <v>93</v>
      </c>
      <c r="K62" s="26">
        <v>519</v>
      </c>
      <c r="L62" s="26">
        <v>0</v>
      </c>
      <c r="M62" s="26">
        <v>370</v>
      </c>
      <c r="N62" s="26">
        <v>0</v>
      </c>
      <c r="O62" s="26">
        <v>0</v>
      </c>
      <c r="P62" s="26">
        <v>4192</v>
      </c>
      <c r="Q62" s="26">
        <v>232</v>
      </c>
      <c r="R62" s="26">
        <v>110</v>
      </c>
      <c r="S62" s="26">
        <v>0</v>
      </c>
      <c r="T62" s="26">
        <v>1021</v>
      </c>
      <c r="U62" s="26">
        <v>121</v>
      </c>
      <c r="V62" s="26">
        <v>0</v>
      </c>
      <c r="W62" s="26">
        <v>143</v>
      </c>
      <c r="X62" s="26">
        <v>37</v>
      </c>
      <c r="Y62" s="26">
        <v>59</v>
      </c>
      <c r="Z62" s="26">
        <v>0</v>
      </c>
      <c r="AA62" s="26">
        <v>108</v>
      </c>
      <c r="AB62" s="26">
        <v>2258</v>
      </c>
      <c r="AC62" s="26">
        <v>435</v>
      </c>
      <c r="AD62" s="26">
        <v>0</v>
      </c>
      <c r="AE62" s="26">
        <v>0</v>
      </c>
      <c r="AF62" s="26">
        <v>0</v>
      </c>
      <c r="AG62" s="26">
        <v>0</v>
      </c>
      <c r="AH62" s="26">
        <v>0</v>
      </c>
      <c r="AI62" s="26">
        <v>0</v>
      </c>
      <c r="AJ62" s="26">
        <v>0</v>
      </c>
      <c r="AK62" s="26">
        <v>1922</v>
      </c>
      <c r="AL62" s="26">
        <v>28</v>
      </c>
      <c r="AM62" s="26">
        <v>2314</v>
      </c>
      <c r="AN62" s="26">
        <v>638</v>
      </c>
      <c r="AO62" s="26">
        <v>0</v>
      </c>
      <c r="AP62" s="26">
        <v>328</v>
      </c>
      <c r="AQ62" s="26">
        <v>0</v>
      </c>
      <c r="AR62" s="26">
        <v>0</v>
      </c>
      <c r="AS62" s="26">
        <v>2313</v>
      </c>
      <c r="AT62" s="26">
        <v>624</v>
      </c>
      <c r="AU62" s="26">
        <v>4</v>
      </c>
      <c r="AV62" s="26">
        <v>0</v>
      </c>
      <c r="AW62" s="26">
        <v>15</v>
      </c>
      <c r="AX62" s="26">
        <v>360</v>
      </c>
      <c r="AY62" s="26">
        <v>0</v>
      </c>
      <c r="AZ62" s="26">
        <v>0</v>
      </c>
      <c r="BA62" s="26">
        <v>684</v>
      </c>
      <c r="BB62" s="26">
        <v>0</v>
      </c>
      <c r="BC62" s="26">
        <v>8</v>
      </c>
      <c r="BD62" s="26">
        <v>989</v>
      </c>
      <c r="BE62" s="26">
        <v>0</v>
      </c>
      <c r="BF62" s="26" t="s">
        <v>60</v>
      </c>
    </row>
    <row r="64" spans="1:58" x14ac:dyDescent="0.25">
      <c r="E64" s="36"/>
    </row>
    <row r="66" spans="4:4" x14ac:dyDescent="0.25">
      <c r="D66" s="36"/>
    </row>
  </sheetData>
  <dataConsolid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BL62"/>
  <sheetViews>
    <sheetView showGridLines="0" zoomScaleNormal="100" workbookViewId="0"/>
  </sheetViews>
  <sheetFormatPr defaultRowHeight="15" x14ac:dyDescent="0.25"/>
  <cols>
    <col min="1" max="1" width="9.140625" style="1"/>
    <col min="2" max="2" width="21.28515625" style="1" customWidth="1"/>
    <col min="3" max="4" width="11.28515625" style="1" bestFit="1" customWidth="1"/>
    <col min="5" max="5" width="10.42578125" style="1" bestFit="1" customWidth="1"/>
    <col min="6" max="7" width="9.7109375" style="1" bestFit="1" customWidth="1"/>
    <col min="8" max="8" width="9.42578125" style="1" bestFit="1" customWidth="1"/>
    <col min="9" max="9" width="9.7109375" style="1" bestFit="1" customWidth="1"/>
    <col min="10" max="58" width="9.42578125" style="1" bestFit="1" customWidth="1"/>
    <col min="59" max="64" width="9.28515625" style="1" bestFit="1" customWidth="1"/>
    <col min="65" max="16384" width="9.140625" style="1"/>
  </cols>
  <sheetData>
    <row r="2" spans="2:64" x14ac:dyDescent="0.25">
      <c r="B2" s="2" t="s">
        <v>67</v>
      </c>
    </row>
    <row r="3" spans="2:64" x14ac:dyDescent="0.25">
      <c r="B3" s="3" t="s">
        <v>65</v>
      </c>
    </row>
    <row r="4" spans="2:64" x14ac:dyDescent="0.25">
      <c r="B4" s="3" t="s">
        <v>2</v>
      </c>
    </row>
    <row r="5" spans="2:64" x14ac:dyDescent="0.25">
      <c r="B5" s="1" t="s">
        <v>66</v>
      </c>
    </row>
    <row r="6" spans="2:64" x14ac:dyDescent="0.25">
      <c r="F6" s="4" t="s">
        <v>68</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row>
    <row r="7" spans="2:64" ht="15.75" customHeight="1" x14ac:dyDescent="0.25">
      <c r="B7" s="22"/>
      <c r="C7" s="21"/>
      <c r="D7" s="21"/>
      <c r="E7" s="21"/>
      <c r="F7" s="8">
        <v>1</v>
      </c>
      <c r="G7" s="9">
        <v>2</v>
      </c>
      <c r="H7" s="9">
        <v>3</v>
      </c>
      <c r="I7" s="9">
        <v>4</v>
      </c>
      <c r="J7" s="9">
        <v>5</v>
      </c>
      <c r="K7" s="9">
        <v>6</v>
      </c>
      <c r="L7" s="9">
        <v>7</v>
      </c>
      <c r="M7" s="9">
        <v>8</v>
      </c>
      <c r="N7" s="9">
        <v>9</v>
      </c>
      <c r="O7" s="9">
        <v>10</v>
      </c>
      <c r="P7" s="9">
        <v>11</v>
      </c>
      <c r="Q7" s="9">
        <v>12</v>
      </c>
      <c r="R7" s="9">
        <v>13</v>
      </c>
      <c r="S7" s="9">
        <v>14</v>
      </c>
      <c r="T7" s="9">
        <v>15</v>
      </c>
      <c r="U7" s="9">
        <v>16</v>
      </c>
      <c r="V7" s="9">
        <v>17</v>
      </c>
      <c r="W7" s="9">
        <v>18</v>
      </c>
      <c r="X7" s="9">
        <v>19</v>
      </c>
      <c r="Y7" s="9">
        <v>20</v>
      </c>
      <c r="Z7" s="9">
        <v>21</v>
      </c>
      <c r="AA7" s="9">
        <v>22</v>
      </c>
      <c r="AB7" s="9">
        <v>23</v>
      </c>
      <c r="AC7" s="9">
        <v>24</v>
      </c>
      <c r="AD7" s="9">
        <v>25</v>
      </c>
      <c r="AE7" s="9">
        <v>26</v>
      </c>
      <c r="AF7" s="9">
        <v>27</v>
      </c>
      <c r="AG7" s="9">
        <v>28</v>
      </c>
      <c r="AH7" s="9">
        <v>29</v>
      </c>
      <c r="AI7" s="9">
        <v>30</v>
      </c>
      <c r="AJ7" s="9">
        <v>31</v>
      </c>
      <c r="AK7" s="9">
        <v>32</v>
      </c>
      <c r="AL7" s="9">
        <v>33</v>
      </c>
      <c r="AM7" s="9">
        <v>34</v>
      </c>
      <c r="AN7" s="9">
        <v>35</v>
      </c>
      <c r="AO7" s="9">
        <v>36</v>
      </c>
      <c r="AP7" s="9">
        <v>37</v>
      </c>
      <c r="AQ7" s="9">
        <v>38</v>
      </c>
      <c r="AR7" s="9">
        <v>39</v>
      </c>
      <c r="AS7" s="9">
        <v>40</v>
      </c>
      <c r="AT7" s="9">
        <v>41</v>
      </c>
      <c r="AU7" s="9">
        <v>42</v>
      </c>
      <c r="AV7" s="9">
        <v>43</v>
      </c>
      <c r="AW7" s="9">
        <v>44</v>
      </c>
      <c r="AX7" s="9">
        <v>45</v>
      </c>
      <c r="AY7" s="9">
        <v>46</v>
      </c>
      <c r="AZ7" s="9">
        <v>47</v>
      </c>
      <c r="BA7" s="9">
        <v>48</v>
      </c>
      <c r="BB7" s="9">
        <v>49</v>
      </c>
      <c r="BC7" s="9">
        <v>50</v>
      </c>
      <c r="BD7" s="9">
        <v>51</v>
      </c>
      <c r="BE7" s="9">
        <v>52</v>
      </c>
      <c r="BF7" s="9">
        <v>53</v>
      </c>
      <c r="BG7"/>
      <c r="BH7"/>
      <c r="BI7"/>
      <c r="BJ7"/>
      <c r="BK7"/>
      <c r="BL7"/>
    </row>
    <row r="8" spans="2:64" ht="15" customHeight="1" x14ac:dyDescent="0.25">
      <c r="B8" s="22"/>
      <c r="C8" s="23" t="s">
        <v>5</v>
      </c>
      <c r="D8" s="23" t="s">
        <v>6</v>
      </c>
      <c r="E8" s="23" t="s">
        <v>7</v>
      </c>
      <c r="F8" s="10" t="s">
        <v>63</v>
      </c>
      <c r="G8" s="10"/>
      <c r="H8" s="10"/>
      <c r="I8" s="10"/>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c r="BH8"/>
      <c r="BI8"/>
      <c r="BJ8"/>
      <c r="BK8"/>
      <c r="BL8"/>
    </row>
    <row r="9" spans="2:64" s="5" customFormat="1" x14ac:dyDescent="0.25">
      <c r="B9" s="22" t="s">
        <v>4</v>
      </c>
      <c r="C9" s="12" t="s">
        <v>59</v>
      </c>
      <c r="D9" s="12" t="s">
        <v>59</v>
      </c>
      <c r="E9" s="12" t="s">
        <v>59</v>
      </c>
      <c r="F9" s="13" t="s">
        <v>64</v>
      </c>
      <c r="G9" s="14" t="s">
        <v>8</v>
      </c>
      <c r="H9" s="14" t="s">
        <v>9</v>
      </c>
      <c r="I9" s="14" t="s">
        <v>10</v>
      </c>
      <c r="J9" s="14" t="s">
        <v>11</v>
      </c>
      <c r="K9" s="14" t="s">
        <v>12</v>
      </c>
      <c r="L9" s="14" t="s">
        <v>13</v>
      </c>
      <c r="M9" s="14" t="s">
        <v>14</v>
      </c>
      <c r="N9" s="14" t="s">
        <v>15</v>
      </c>
      <c r="O9" s="14" t="s">
        <v>16</v>
      </c>
      <c r="P9" s="14" t="s">
        <v>17</v>
      </c>
      <c r="Q9" s="14" t="s">
        <v>18</v>
      </c>
      <c r="R9" s="14" t="s">
        <v>19</v>
      </c>
      <c r="S9" s="14" t="s">
        <v>20</v>
      </c>
      <c r="T9" s="14" t="s">
        <v>21</v>
      </c>
      <c r="U9" s="14" t="s">
        <v>22</v>
      </c>
      <c r="V9" s="14" t="s">
        <v>23</v>
      </c>
      <c r="W9" s="14" t="s">
        <v>24</v>
      </c>
      <c r="X9" s="14" t="s">
        <v>25</v>
      </c>
      <c r="Y9" s="14" t="s">
        <v>26</v>
      </c>
      <c r="Z9" s="14" t="s">
        <v>27</v>
      </c>
      <c r="AA9" s="14" t="s">
        <v>28</v>
      </c>
      <c r="AB9" s="14" t="s">
        <v>29</v>
      </c>
      <c r="AC9" s="14" t="s">
        <v>30</v>
      </c>
      <c r="AD9" s="14" t="s">
        <v>31</v>
      </c>
      <c r="AE9" s="14" t="s">
        <v>32</v>
      </c>
      <c r="AF9" s="14" t="s">
        <v>33</v>
      </c>
      <c r="AG9" s="14" t="s">
        <v>34</v>
      </c>
      <c r="AH9" s="14" t="s">
        <v>35</v>
      </c>
      <c r="AI9" s="14" t="s">
        <v>36</v>
      </c>
      <c r="AJ9" s="14" t="s">
        <v>37</v>
      </c>
      <c r="AK9" s="14" t="s">
        <v>38</v>
      </c>
      <c r="AL9" s="14" t="s">
        <v>39</v>
      </c>
      <c r="AM9" s="14" t="s">
        <v>40</v>
      </c>
      <c r="AN9" s="14" t="s">
        <v>41</v>
      </c>
      <c r="AO9" s="14" t="s">
        <v>42</v>
      </c>
      <c r="AP9" s="14" t="s">
        <v>43</v>
      </c>
      <c r="AQ9" s="14" t="s">
        <v>44</v>
      </c>
      <c r="AR9" s="14" t="s">
        <v>45</v>
      </c>
      <c r="AS9" s="14" t="s">
        <v>46</v>
      </c>
      <c r="AT9" s="14" t="s">
        <v>47</v>
      </c>
      <c r="AU9" s="14" t="s">
        <v>48</v>
      </c>
      <c r="AV9" s="14" t="s">
        <v>49</v>
      </c>
      <c r="AW9" s="14" t="s">
        <v>50</v>
      </c>
      <c r="AX9" s="14" t="s">
        <v>51</v>
      </c>
      <c r="AY9" s="14" t="s">
        <v>52</v>
      </c>
      <c r="AZ9" s="14" t="s">
        <v>53</v>
      </c>
      <c r="BA9" s="14" t="s">
        <v>54</v>
      </c>
      <c r="BB9" s="14" t="s">
        <v>55</v>
      </c>
      <c r="BC9" s="14" t="s">
        <v>56</v>
      </c>
      <c r="BD9" s="14" t="s">
        <v>57</v>
      </c>
      <c r="BE9" s="14" t="s">
        <v>58</v>
      </c>
      <c r="BF9" s="14" t="s">
        <v>61</v>
      </c>
    </row>
    <row r="10" spans="2:64" x14ac:dyDescent="0.25">
      <c r="B10" s="6" t="s">
        <v>62</v>
      </c>
      <c r="C10" s="31">
        <v>307900319</v>
      </c>
      <c r="D10" s="31">
        <v>261087925</v>
      </c>
      <c r="E10" s="31">
        <v>37998701</v>
      </c>
      <c r="F10" s="32">
        <v>6987416</v>
      </c>
      <c r="G10" s="33">
        <v>106806</v>
      </c>
      <c r="H10" s="33">
        <v>88850</v>
      </c>
      <c r="I10" s="33">
        <v>211816</v>
      </c>
      <c r="J10" s="33">
        <v>77226</v>
      </c>
      <c r="K10" s="33">
        <v>562343</v>
      </c>
      <c r="L10" s="33">
        <v>160623</v>
      </c>
      <c r="M10" s="33">
        <v>91295</v>
      </c>
      <c r="N10" s="33">
        <v>26631</v>
      </c>
      <c r="O10" s="33">
        <v>49732</v>
      </c>
      <c r="P10" s="33">
        <v>437202</v>
      </c>
      <c r="Q10" s="33">
        <v>248892</v>
      </c>
      <c r="R10" s="33">
        <v>61940</v>
      </c>
      <c r="S10" s="33">
        <v>57831</v>
      </c>
      <c r="T10" s="33">
        <v>269008</v>
      </c>
      <c r="U10" s="33">
        <v>143228</v>
      </c>
      <c r="V10" s="33">
        <v>74516</v>
      </c>
      <c r="W10" s="33">
        <v>94180</v>
      </c>
      <c r="X10" s="33">
        <v>99256</v>
      </c>
      <c r="Y10" s="33">
        <v>86593</v>
      </c>
      <c r="Z10" s="33">
        <v>33729</v>
      </c>
      <c r="AA10" s="33">
        <v>165041</v>
      </c>
      <c r="AB10" s="33">
        <v>145869</v>
      </c>
      <c r="AC10" s="33">
        <v>186505</v>
      </c>
      <c r="AD10" s="33">
        <v>103253</v>
      </c>
      <c r="AE10" s="33">
        <v>68597</v>
      </c>
      <c r="AF10" s="33">
        <v>138404</v>
      </c>
      <c r="AG10" s="33">
        <v>31204</v>
      </c>
      <c r="AH10" s="33">
        <v>52809</v>
      </c>
      <c r="AI10" s="33">
        <v>115943</v>
      </c>
      <c r="AJ10" s="33">
        <v>43277</v>
      </c>
      <c r="AK10" s="33">
        <v>216369</v>
      </c>
      <c r="AL10" s="33">
        <v>61431</v>
      </c>
      <c r="AM10" s="33">
        <v>377800</v>
      </c>
      <c r="AN10" s="33">
        <v>225147</v>
      </c>
      <c r="AO10" s="33">
        <v>26563</v>
      </c>
      <c r="AP10" s="33">
        <v>206049</v>
      </c>
      <c r="AQ10" s="33">
        <v>81009</v>
      </c>
      <c r="AR10" s="33">
        <v>109795</v>
      </c>
      <c r="AS10" s="33">
        <v>215127</v>
      </c>
      <c r="AT10" s="33">
        <v>31065</v>
      </c>
      <c r="AU10" s="33">
        <v>121426</v>
      </c>
      <c r="AV10" s="33">
        <v>29383</v>
      </c>
      <c r="AW10" s="33">
        <v>154243</v>
      </c>
      <c r="AX10" s="33">
        <v>404839</v>
      </c>
      <c r="AY10" s="33">
        <v>73211</v>
      </c>
      <c r="AZ10" s="33">
        <v>18172</v>
      </c>
      <c r="BA10" s="33">
        <v>229227</v>
      </c>
      <c r="BB10" s="33">
        <v>190644</v>
      </c>
      <c r="BC10" s="33">
        <v>45956</v>
      </c>
      <c r="BD10" s="33">
        <v>105370</v>
      </c>
      <c r="BE10" s="33">
        <v>31991</v>
      </c>
      <c r="BF10" s="33">
        <v>76218</v>
      </c>
    </row>
    <row r="11" spans="2:64" x14ac:dyDescent="0.25">
      <c r="B11" s="7" t="s">
        <v>8</v>
      </c>
      <c r="C11" s="34">
        <v>4745278</v>
      </c>
      <c r="D11" s="34">
        <v>4024442</v>
      </c>
      <c r="E11" s="34">
        <v>588293</v>
      </c>
      <c r="F11" s="32">
        <v>117726</v>
      </c>
      <c r="G11" s="33" t="s">
        <v>60</v>
      </c>
      <c r="H11" s="33">
        <v>1771</v>
      </c>
      <c r="I11" s="33">
        <v>1677</v>
      </c>
      <c r="J11" s="33">
        <v>1642</v>
      </c>
      <c r="K11" s="33">
        <v>3389</v>
      </c>
      <c r="L11" s="33">
        <v>348</v>
      </c>
      <c r="M11" s="33">
        <v>2921</v>
      </c>
      <c r="N11" s="33">
        <v>232</v>
      </c>
      <c r="O11" s="33">
        <v>399</v>
      </c>
      <c r="P11" s="33">
        <v>20063</v>
      </c>
      <c r="Q11" s="33">
        <v>19346</v>
      </c>
      <c r="R11" s="33">
        <v>1259</v>
      </c>
      <c r="S11" s="33">
        <v>137</v>
      </c>
      <c r="T11" s="33">
        <v>6991</v>
      </c>
      <c r="U11" s="33">
        <v>1434</v>
      </c>
      <c r="V11" s="33">
        <v>30</v>
      </c>
      <c r="W11" s="33">
        <v>842</v>
      </c>
      <c r="X11" s="33">
        <v>2686</v>
      </c>
      <c r="Y11" s="33">
        <v>2413</v>
      </c>
      <c r="Z11" s="33">
        <v>626</v>
      </c>
      <c r="AA11" s="33">
        <v>1606</v>
      </c>
      <c r="AB11" s="33">
        <v>112</v>
      </c>
      <c r="AC11" s="33">
        <v>2797</v>
      </c>
      <c r="AD11" s="33">
        <v>327</v>
      </c>
      <c r="AE11" s="33">
        <v>3945</v>
      </c>
      <c r="AF11" s="33">
        <v>1086</v>
      </c>
      <c r="AG11" s="33">
        <v>317</v>
      </c>
      <c r="AH11" s="33">
        <v>770</v>
      </c>
      <c r="AI11" s="33">
        <v>257</v>
      </c>
      <c r="AJ11" s="33">
        <v>64</v>
      </c>
      <c r="AK11" s="33">
        <v>1996</v>
      </c>
      <c r="AL11" s="33">
        <v>119</v>
      </c>
      <c r="AM11" s="33">
        <v>1108</v>
      </c>
      <c r="AN11" s="33">
        <v>2697</v>
      </c>
      <c r="AO11" s="33">
        <v>284</v>
      </c>
      <c r="AP11" s="33">
        <v>2596</v>
      </c>
      <c r="AQ11" s="33">
        <v>973</v>
      </c>
      <c r="AR11" s="33">
        <v>169</v>
      </c>
      <c r="AS11" s="33">
        <v>1075</v>
      </c>
      <c r="AT11" s="33">
        <v>0</v>
      </c>
      <c r="AU11" s="33">
        <v>2036</v>
      </c>
      <c r="AV11" s="33">
        <v>90</v>
      </c>
      <c r="AW11" s="33">
        <v>8710</v>
      </c>
      <c r="AX11" s="33">
        <v>7973</v>
      </c>
      <c r="AY11" s="33">
        <v>300</v>
      </c>
      <c r="AZ11" s="33">
        <v>66</v>
      </c>
      <c r="BA11" s="33">
        <v>4935</v>
      </c>
      <c r="BB11" s="33">
        <v>2621</v>
      </c>
      <c r="BC11" s="33">
        <v>65</v>
      </c>
      <c r="BD11" s="33">
        <v>417</v>
      </c>
      <c r="BE11" s="33">
        <v>9</v>
      </c>
      <c r="BF11" s="33">
        <v>569</v>
      </c>
    </row>
    <row r="12" spans="2:64" x14ac:dyDescent="0.25">
      <c r="B12" s="7" t="s">
        <v>9</v>
      </c>
      <c r="C12" s="34">
        <v>711962</v>
      </c>
      <c r="D12" s="34">
        <v>571857</v>
      </c>
      <c r="E12" s="34">
        <v>100280</v>
      </c>
      <c r="F12" s="32">
        <v>35084</v>
      </c>
      <c r="G12" s="33">
        <v>93</v>
      </c>
      <c r="H12" s="33" t="s">
        <v>60</v>
      </c>
      <c r="I12" s="33">
        <v>2467</v>
      </c>
      <c r="J12" s="33">
        <v>190</v>
      </c>
      <c r="K12" s="33">
        <v>3098</v>
      </c>
      <c r="L12" s="33">
        <v>1583</v>
      </c>
      <c r="M12" s="33">
        <v>138</v>
      </c>
      <c r="N12" s="33">
        <v>11</v>
      </c>
      <c r="O12" s="33">
        <v>140</v>
      </c>
      <c r="P12" s="33">
        <v>1188</v>
      </c>
      <c r="Q12" s="33">
        <v>556</v>
      </c>
      <c r="R12" s="33">
        <v>1366</v>
      </c>
      <c r="S12" s="33">
        <v>475</v>
      </c>
      <c r="T12" s="33">
        <v>985</v>
      </c>
      <c r="U12" s="33">
        <v>181</v>
      </c>
      <c r="V12" s="33">
        <v>319</v>
      </c>
      <c r="W12" s="33">
        <v>750</v>
      </c>
      <c r="X12" s="33">
        <v>237</v>
      </c>
      <c r="Y12" s="33">
        <v>1077</v>
      </c>
      <c r="Z12" s="33">
        <v>0</v>
      </c>
      <c r="AA12" s="33">
        <v>216</v>
      </c>
      <c r="AB12" s="33">
        <v>141</v>
      </c>
      <c r="AC12" s="33">
        <v>771</v>
      </c>
      <c r="AD12" s="33">
        <v>593</v>
      </c>
      <c r="AE12" s="33">
        <v>554</v>
      </c>
      <c r="AF12" s="33">
        <v>921</v>
      </c>
      <c r="AG12" s="33">
        <v>248</v>
      </c>
      <c r="AH12" s="33">
        <v>5</v>
      </c>
      <c r="AI12" s="33">
        <v>532</v>
      </c>
      <c r="AJ12" s="33">
        <v>520</v>
      </c>
      <c r="AK12" s="33">
        <v>128</v>
      </c>
      <c r="AL12" s="33">
        <v>226</v>
      </c>
      <c r="AM12" s="33">
        <v>940</v>
      </c>
      <c r="AN12" s="33">
        <v>470</v>
      </c>
      <c r="AO12" s="33">
        <v>0</v>
      </c>
      <c r="AP12" s="33">
        <v>319</v>
      </c>
      <c r="AQ12" s="33">
        <v>616</v>
      </c>
      <c r="AR12" s="33">
        <v>2161</v>
      </c>
      <c r="AS12" s="33">
        <v>378</v>
      </c>
      <c r="AT12" s="33">
        <v>0</v>
      </c>
      <c r="AU12" s="33">
        <v>186</v>
      </c>
      <c r="AV12" s="33">
        <v>301</v>
      </c>
      <c r="AW12" s="33">
        <v>388</v>
      </c>
      <c r="AX12" s="33">
        <v>2492</v>
      </c>
      <c r="AY12" s="33">
        <v>662</v>
      </c>
      <c r="AZ12" s="33">
        <v>68</v>
      </c>
      <c r="BA12" s="33">
        <v>1488</v>
      </c>
      <c r="BB12" s="33">
        <v>4548</v>
      </c>
      <c r="BC12" s="33">
        <v>89</v>
      </c>
      <c r="BD12" s="33">
        <v>23</v>
      </c>
      <c r="BE12" s="33">
        <v>246</v>
      </c>
      <c r="BF12" s="33">
        <v>1044</v>
      </c>
    </row>
    <row r="13" spans="2:64" x14ac:dyDescent="0.25">
      <c r="B13" s="7" t="s">
        <v>10</v>
      </c>
      <c r="C13" s="34">
        <v>6402301</v>
      </c>
      <c r="D13" s="34">
        <v>5107496</v>
      </c>
      <c r="E13" s="34">
        <v>1028366</v>
      </c>
      <c r="F13" s="32">
        <v>222877</v>
      </c>
      <c r="G13" s="33">
        <v>833</v>
      </c>
      <c r="H13" s="33">
        <v>5001</v>
      </c>
      <c r="I13" s="33" t="s">
        <v>60</v>
      </c>
      <c r="J13" s="33">
        <v>1066</v>
      </c>
      <c r="K13" s="33">
        <v>49635</v>
      </c>
      <c r="L13" s="33">
        <v>10189</v>
      </c>
      <c r="M13" s="33">
        <v>1875</v>
      </c>
      <c r="N13" s="33">
        <v>0</v>
      </c>
      <c r="O13" s="33">
        <v>389</v>
      </c>
      <c r="P13" s="33">
        <v>3732</v>
      </c>
      <c r="Q13" s="33">
        <v>2206</v>
      </c>
      <c r="R13" s="33">
        <v>2199</v>
      </c>
      <c r="S13" s="33">
        <v>2190</v>
      </c>
      <c r="T13" s="33">
        <v>10035</v>
      </c>
      <c r="U13" s="33">
        <v>5855</v>
      </c>
      <c r="V13" s="33">
        <v>4526</v>
      </c>
      <c r="W13" s="33">
        <v>1708</v>
      </c>
      <c r="X13" s="33">
        <v>2134</v>
      </c>
      <c r="Y13" s="33">
        <v>844</v>
      </c>
      <c r="Z13" s="33">
        <v>0</v>
      </c>
      <c r="AA13" s="33">
        <v>1918</v>
      </c>
      <c r="AB13" s="33">
        <v>743</v>
      </c>
      <c r="AC13" s="33">
        <v>9396</v>
      </c>
      <c r="AD13" s="33">
        <v>3297</v>
      </c>
      <c r="AE13" s="33">
        <v>1226</v>
      </c>
      <c r="AF13" s="33">
        <v>3872</v>
      </c>
      <c r="AG13" s="33">
        <v>2431</v>
      </c>
      <c r="AH13" s="33">
        <v>1393</v>
      </c>
      <c r="AI13" s="33">
        <v>8756</v>
      </c>
      <c r="AJ13" s="33">
        <v>228</v>
      </c>
      <c r="AK13" s="33">
        <v>3379</v>
      </c>
      <c r="AL13" s="33">
        <v>4610</v>
      </c>
      <c r="AM13" s="33">
        <v>3880</v>
      </c>
      <c r="AN13" s="33">
        <v>2548</v>
      </c>
      <c r="AO13" s="33">
        <v>1159</v>
      </c>
      <c r="AP13" s="33">
        <v>4682</v>
      </c>
      <c r="AQ13" s="33">
        <v>3219</v>
      </c>
      <c r="AR13" s="33">
        <v>4613</v>
      </c>
      <c r="AS13" s="33">
        <v>3436</v>
      </c>
      <c r="AT13" s="33">
        <v>72</v>
      </c>
      <c r="AU13" s="33">
        <v>1774</v>
      </c>
      <c r="AV13" s="33">
        <v>1657</v>
      </c>
      <c r="AW13" s="33">
        <v>1680</v>
      </c>
      <c r="AX13" s="33">
        <v>12688</v>
      </c>
      <c r="AY13" s="33">
        <v>10577</v>
      </c>
      <c r="AZ13" s="33">
        <v>0</v>
      </c>
      <c r="BA13" s="33">
        <v>2233</v>
      </c>
      <c r="BB13" s="33">
        <v>13940</v>
      </c>
      <c r="BC13" s="33">
        <v>70</v>
      </c>
      <c r="BD13" s="33">
        <v>6473</v>
      </c>
      <c r="BE13" s="33">
        <v>2510</v>
      </c>
      <c r="BF13" s="33">
        <v>871</v>
      </c>
    </row>
    <row r="14" spans="2:64" x14ac:dyDescent="0.25">
      <c r="B14" s="7" t="s">
        <v>11</v>
      </c>
      <c r="C14" s="34">
        <v>2906632</v>
      </c>
      <c r="D14" s="34">
        <v>2421746</v>
      </c>
      <c r="E14" s="34">
        <v>405831</v>
      </c>
      <c r="F14" s="32">
        <v>69845</v>
      </c>
      <c r="G14" s="33">
        <v>691</v>
      </c>
      <c r="H14" s="33">
        <v>560</v>
      </c>
      <c r="I14" s="33">
        <v>439</v>
      </c>
      <c r="J14" s="33" t="s">
        <v>60</v>
      </c>
      <c r="K14" s="33">
        <v>4077</v>
      </c>
      <c r="L14" s="33">
        <v>746</v>
      </c>
      <c r="M14" s="33">
        <v>519</v>
      </c>
      <c r="N14" s="33">
        <v>79</v>
      </c>
      <c r="O14" s="33">
        <v>0</v>
      </c>
      <c r="P14" s="33">
        <v>3067</v>
      </c>
      <c r="Q14" s="33">
        <v>1446</v>
      </c>
      <c r="R14" s="33">
        <v>13</v>
      </c>
      <c r="S14" s="33">
        <v>179</v>
      </c>
      <c r="T14" s="33">
        <v>3684</v>
      </c>
      <c r="U14" s="33">
        <v>1362</v>
      </c>
      <c r="V14" s="33">
        <v>851</v>
      </c>
      <c r="W14" s="33">
        <v>2008</v>
      </c>
      <c r="X14" s="33">
        <v>213</v>
      </c>
      <c r="Y14" s="33">
        <v>2120</v>
      </c>
      <c r="Z14" s="33">
        <v>30</v>
      </c>
      <c r="AA14" s="33">
        <v>133</v>
      </c>
      <c r="AB14" s="33">
        <v>781</v>
      </c>
      <c r="AC14" s="33">
        <v>1881</v>
      </c>
      <c r="AD14" s="33">
        <v>232</v>
      </c>
      <c r="AE14" s="33">
        <v>1731</v>
      </c>
      <c r="AF14" s="33">
        <v>7314</v>
      </c>
      <c r="AG14" s="33">
        <v>713</v>
      </c>
      <c r="AH14" s="33">
        <v>332</v>
      </c>
      <c r="AI14" s="33">
        <v>641</v>
      </c>
      <c r="AJ14" s="33">
        <v>52</v>
      </c>
      <c r="AK14" s="33">
        <v>341</v>
      </c>
      <c r="AL14" s="33">
        <v>775</v>
      </c>
      <c r="AM14" s="33">
        <v>674</v>
      </c>
      <c r="AN14" s="33">
        <v>1664</v>
      </c>
      <c r="AO14" s="33">
        <v>214</v>
      </c>
      <c r="AP14" s="33">
        <v>174</v>
      </c>
      <c r="AQ14" s="33">
        <v>3761</v>
      </c>
      <c r="AR14" s="33">
        <v>632</v>
      </c>
      <c r="AS14" s="33">
        <v>567</v>
      </c>
      <c r="AT14" s="33">
        <v>0</v>
      </c>
      <c r="AU14" s="33">
        <v>235</v>
      </c>
      <c r="AV14" s="33">
        <v>0</v>
      </c>
      <c r="AW14" s="33">
        <v>6462</v>
      </c>
      <c r="AX14" s="33">
        <v>14767</v>
      </c>
      <c r="AY14" s="33">
        <v>0</v>
      </c>
      <c r="AZ14" s="33">
        <v>0</v>
      </c>
      <c r="BA14" s="33">
        <v>1245</v>
      </c>
      <c r="BB14" s="33">
        <v>1477</v>
      </c>
      <c r="BC14" s="33">
        <v>24</v>
      </c>
      <c r="BD14" s="33">
        <v>687</v>
      </c>
      <c r="BE14" s="33">
        <v>252</v>
      </c>
      <c r="BF14" s="33">
        <v>529</v>
      </c>
    </row>
    <row r="15" spans="2:64" x14ac:dyDescent="0.25">
      <c r="B15" s="7" t="s">
        <v>12</v>
      </c>
      <c r="C15" s="34">
        <v>37222678</v>
      </c>
      <c r="D15" s="34">
        <v>31213310</v>
      </c>
      <c r="E15" s="34">
        <v>5271168</v>
      </c>
      <c r="F15" s="32">
        <v>468428</v>
      </c>
      <c r="G15" s="33">
        <v>2087</v>
      </c>
      <c r="H15" s="33">
        <v>7358</v>
      </c>
      <c r="I15" s="33">
        <v>35650</v>
      </c>
      <c r="J15" s="33">
        <v>2648</v>
      </c>
      <c r="K15" s="33" t="s">
        <v>60</v>
      </c>
      <c r="L15" s="33">
        <v>21245</v>
      </c>
      <c r="M15" s="33">
        <v>3073</v>
      </c>
      <c r="N15" s="33">
        <v>1302</v>
      </c>
      <c r="O15" s="33">
        <v>3240</v>
      </c>
      <c r="P15" s="33">
        <v>22094</v>
      </c>
      <c r="Q15" s="33">
        <v>13303</v>
      </c>
      <c r="R15" s="33">
        <v>9864</v>
      </c>
      <c r="S15" s="33">
        <v>4796</v>
      </c>
      <c r="T15" s="33">
        <v>20834</v>
      </c>
      <c r="U15" s="33">
        <v>4673</v>
      </c>
      <c r="V15" s="33">
        <v>3324</v>
      </c>
      <c r="W15" s="33">
        <v>2810</v>
      </c>
      <c r="X15" s="33">
        <v>1201</v>
      </c>
      <c r="Y15" s="33">
        <v>3600</v>
      </c>
      <c r="Z15" s="33">
        <v>1658</v>
      </c>
      <c r="AA15" s="33">
        <v>7793</v>
      </c>
      <c r="AB15" s="33">
        <v>10244</v>
      </c>
      <c r="AC15" s="33">
        <v>12069</v>
      </c>
      <c r="AD15" s="33">
        <v>5687</v>
      </c>
      <c r="AE15" s="33">
        <v>2092</v>
      </c>
      <c r="AF15" s="33">
        <v>7677</v>
      </c>
      <c r="AG15" s="33">
        <v>2599</v>
      </c>
      <c r="AH15" s="33">
        <v>1955</v>
      </c>
      <c r="AI15" s="33">
        <v>36159</v>
      </c>
      <c r="AJ15" s="33">
        <v>1222</v>
      </c>
      <c r="AK15" s="33">
        <v>8053</v>
      </c>
      <c r="AL15" s="33">
        <v>5904</v>
      </c>
      <c r="AM15" s="33">
        <v>25629</v>
      </c>
      <c r="AN15" s="33">
        <v>8708</v>
      </c>
      <c r="AO15" s="33">
        <v>1392</v>
      </c>
      <c r="AP15" s="33">
        <v>10474</v>
      </c>
      <c r="AQ15" s="33">
        <v>5113</v>
      </c>
      <c r="AR15" s="33">
        <v>18165</v>
      </c>
      <c r="AS15" s="33">
        <v>8550</v>
      </c>
      <c r="AT15" s="33">
        <v>1103</v>
      </c>
      <c r="AU15" s="33">
        <v>5758</v>
      </c>
      <c r="AV15" s="33">
        <v>1004</v>
      </c>
      <c r="AW15" s="33">
        <v>8761</v>
      </c>
      <c r="AX15" s="33">
        <v>37087</v>
      </c>
      <c r="AY15" s="33">
        <v>8944</v>
      </c>
      <c r="AZ15" s="33">
        <v>745</v>
      </c>
      <c r="BA15" s="33">
        <v>15753</v>
      </c>
      <c r="BB15" s="33">
        <v>36481</v>
      </c>
      <c r="BC15" s="33">
        <v>832</v>
      </c>
      <c r="BD15" s="33">
        <v>5668</v>
      </c>
      <c r="BE15" s="33">
        <v>2047</v>
      </c>
      <c r="BF15" s="33">
        <v>1344</v>
      </c>
    </row>
    <row r="16" spans="2:64" x14ac:dyDescent="0.25">
      <c r="B16" s="7" t="s">
        <v>13</v>
      </c>
      <c r="C16" s="34">
        <v>5048443</v>
      </c>
      <c r="D16" s="34">
        <v>4048042</v>
      </c>
      <c r="E16" s="34">
        <v>763233</v>
      </c>
      <c r="F16" s="32">
        <v>202124</v>
      </c>
      <c r="G16" s="33">
        <v>2340</v>
      </c>
      <c r="H16" s="33">
        <v>3191</v>
      </c>
      <c r="I16" s="33">
        <v>12338</v>
      </c>
      <c r="J16" s="33">
        <v>1615</v>
      </c>
      <c r="K16" s="33">
        <v>23234</v>
      </c>
      <c r="L16" s="33" t="s">
        <v>60</v>
      </c>
      <c r="M16" s="33">
        <v>1567</v>
      </c>
      <c r="N16" s="33">
        <v>501</v>
      </c>
      <c r="O16" s="33">
        <v>298</v>
      </c>
      <c r="P16" s="33">
        <v>8075</v>
      </c>
      <c r="Q16" s="33">
        <v>3250</v>
      </c>
      <c r="R16" s="33">
        <v>1852</v>
      </c>
      <c r="S16" s="33">
        <v>1578</v>
      </c>
      <c r="T16" s="33">
        <v>6027</v>
      </c>
      <c r="U16" s="33">
        <v>2116</v>
      </c>
      <c r="V16" s="33">
        <v>3510</v>
      </c>
      <c r="W16" s="33">
        <v>3718</v>
      </c>
      <c r="X16" s="33">
        <v>1361</v>
      </c>
      <c r="Y16" s="33">
        <v>908</v>
      </c>
      <c r="Z16" s="33">
        <v>1358</v>
      </c>
      <c r="AA16" s="33">
        <v>3303</v>
      </c>
      <c r="AB16" s="33">
        <v>2157</v>
      </c>
      <c r="AC16" s="33">
        <v>3225</v>
      </c>
      <c r="AD16" s="33">
        <v>3055</v>
      </c>
      <c r="AE16" s="33">
        <v>879</v>
      </c>
      <c r="AF16" s="33">
        <v>4552</v>
      </c>
      <c r="AG16" s="33">
        <v>4079</v>
      </c>
      <c r="AH16" s="33">
        <v>4582</v>
      </c>
      <c r="AI16" s="33">
        <v>4061</v>
      </c>
      <c r="AJ16" s="33">
        <v>489</v>
      </c>
      <c r="AK16" s="33">
        <v>2863</v>
      </c>
      <c r="AL16" s="33">
        <v>8797</v>
      </c>
      <c r="AM16" s="33">
        <v>3998</v>
      </c>
      <c r="AN16" s="33">
        <v>4756</v>
      </c>
      <c r="AO16" s="33">
        <v>2249</v>
      </c>
      <c r="AP16" s="33">
        <v>5527</v>
      </c>
      <c r="AQ16" s="33">
        <v>3824</v>
      </c>
      <c r="AR16" s="33">
        <v>5543</v>
      </c>
      <c r="AS16" s="33">
        <v>3348</v>
      </c>
      <c r="AT16" s="33">
        <v>435</v>
      </c>
      <c r="AU16" s="33">
        <v>718</v>
      </c>
      <c r="AV16" s="33">
        <v>1340</v>
      </c>
      <c r="AW16" s="33">
        <v>3193</v>
      </c>
      <c r="AX16" s="33">
        <v>22390</v>
      </c>
      <c r="AY16" s="33">
        <v>3856</v>
      </c>
      <c r="AZ16" s="33">
        <v>914</v>
      </c>
      <c r="BA16" s="33">
        <v>6281</v>
      </c>
      <c r="BB16" s="33">
        <v>5524</v>
      </c>
      <c r="BC16" s="33">
        <v>412</v>
      </c>
      <c r="BD16" s="33">
        <v>3995</v>
      </c>
      <c r="BE16" s="33">
        <v>2942</v>
      </c>
      <c r="BF16" s="33">
        <v>476</v>
      </c>
    </row>
    <row r="17" spans="2:58" x14ac:dyDescent="0.25">
      <c r="B17" s="7" t="s">
        <v>14</v>
      </c>
      <c r="C17" s="34">
        <v>3548667</v>
      </c>
      <c r="D17" s="34">
        <v>3139496</v>
      </c>
      <c r="E17" s="34">
        <v>316883</v>
      </c>
      <c r="F17" s="32">
        <v>71502</v>
      </c>
      <c r="G17" s="33">
        <v>101</v>
      </c>
      <c r="H17" s="33">
        <v>180</v>
      </c>
      <c r="I17" s="33">
        <v>1387</v>
      </c>
      <c r="J17" s="33">
        <v>84</v>
      </c>
      <c r="K17" s="33">
        <v>3699</v>
      </c>
      <c r="L17" s="33">
        <v>1502</v>
      </c>
      <c r="M17" s="33" t="s">
        <v>60</v>
      </c>
      <c r="N17" s="33">
        <v>62</v>
      </c>
      <c r="O17" s="33">
        <v>607</v>
      </c>
      <c r="P17" s="33">
        <v>4771</v>
      </c>
      <c r="Q17" s="33">
        <v>2000</v>
      </c>
      <c r="R17" s="33">
        <v>587</v>
      </c>
      <c r="S17" s="33">
        <v>133</v>
      </c>
      <c r="T17" s="33">
        <v>1843</v>
      </c>
      <c r="U17" s="33">
        <v>168</v>
      </c>
      <c r="V17" s="33">
        <v>67</v>
      </c>
      <c r="W17" s="33">
        <v>16</v>
      </c>
      <c r="X17" s="33">
        <v>0</v>
      </c>
      <c r="Y17" s="33">
        <v>315</v>
      </c>
      <c r="Z17" s="33">
        <v>259</v>
      </c>
      <c r="AA17" s="33">
        <v>1267</v>
      </c>
      <c r="AB17" s="33">
        <v>8691</v>
      </c>
      <c r="AC17" s="33">
        <v>692</v>
      </c>
      <c r="AD17" s="33">
        <v>76</v>
      </c>
      <c r="AE17" s="33">
        <v>69</v>
      </c>
      <c r="AF17" s="33">
        <v>365</v>
      </c>
      <c r="AG17" s="33">
        <v>206</v>
      </c>
      <c r="AH17" s="33">
        <v>62</v>
      </c>
      <c r="AI17" s="33">
        <v>160</v>
      </c>
      <c r="AJ17" s="33">
        <v>1221</v>
      </c>
      <c r="AK17" s="33">
        <v>3809</v>
      </c>
      <c r="AL17" s="33">
        <v>265</v>
      </c>
      <c r="AM17" s="33">
        <v>20015</v>
      </c>
      <c r="AN17" s="33">
        <v>1029</v>
      </c>
      <c r="AO17" s="33">
        <v>0</v>
      </c>
      <c r="AP17" s="33">
        <v>1383</v>
      </c>
      <c r="AQ17" s="33">
        <v>217</v>
      </c>
      <c r="AR17" s="33">
        <v>117</v>
      </c>
      <c r="AS17" s="33">
        <v>3668</v>
      </c>
      <c r="AT17" s="33">
        <v>1488</v>
      </c>
      <c r="AU17" s="33">
        <v>997</v>
      </c>
      <c r="AV17" s="33">
        <v>0</v>
      </c>
      <c r="AW17" s="33">
        <v>123</v>
      </c>
      <c r="AX17" s="33">
        <v>1214</v>
      </c>
      <c r="AY17" s="33">
        <v>398</v>
      </c>
      <c r="AZ17" s="33">
        <v>608</v>
      </c>
      <c r="BA17" s="33">
        <v>2555</v>
      </c>
      <c r="BB17" s="33">
        <v>2255</v>
      </c>
      <c r="BC17" s="33">
        <v>46</v>
      </c>
      <c r="BD17" s="33">
        <v>660</v>
      </c>
      <c r="BE17" s="33">
        <v>65</v>
      </c>
      <c r="BF17" s="33">
        <v>2105</v>
      </c>
    </row>
    <row r="18" spans="2:58" x14ac:dyDescent="0.25">
      <c r="B18" s="7" t="s">
        <v>15</v>
      </c>
      <c r="C18" s="34">
        <v>897187</v>
      </c>
      <c r="D18" s="34">
        <v>775414</v>
      </c>
      <c r="E18" s="34">
        <v>83156</v>
      </c>
      <c r="F18" s="32">
        <v>33912</v>
      </c>
      <c r="G18" s="33">
        <v>81</v>
      </c>
      <c r="H18" s="33">
        <v>329</v>
      </c>
      <c r="I18" s="33">
        <v>541</v>
      </c>
      <c r="J18" s="33">
        <v>0</v>
      </c>
      <c r="K18" s="33">
        <v>699</v>
      </c>
      <c r="L18" s="33">
        <v>169</v>
      </c>
      <c r="M18" s="33">
        <v>66</v>
      </c>
      <c r="N18" s="33" t="s">
        <v>60</v>
      </c>
      <c r="O18" s="33">
        <v>154</v>
      </c>
      <c r="P18" s="33">
        <v>810</v>
      </c>
      <c r="Q18" s="33">
        <v>639</v>
      </c>
      <c r="R18" s="33">
        <v>201</v>
      </c>
      <c r="S18" s="33">
        <v>441</v>
      </c>
      <c r="T18" s="33">
        <v>34</v>
      </c>
      <c r="U18" s="33">
        <v>210</v>
      </c>
      <c r="V18" s="33">
        <v>0</v>
      </c>
      <c r="W18" s="33">
        <v>7</v>
      </c>
      <c r="X18" s="33">
        <v>305</v>
      </c>
      <c r="Y18" s="33">
        <v>0</v>
      </c>
      <c r="Z18" s="33">
        <v>0</v>
      </c>
      <c r="AA18" s="33">
        <v>4238</v>
      </c>
      <c r="AB18" s="33">
        <v>806</v>
      </c>
      <c r="AC18" s="33">
        <v>43</v>
      </c>
      <c r="AD18" s="33">
        <v>201</v>
      </c>
      <c r="AE18" s="33">
        <v>0</v>
      </c>
      <c r="AF18" s="33">
        <v>713</v>
      </c>
      <c r="AG18" s="33">
        <v>0</v>
      </c>
      <c r="AH18" s="33">
        <v>12</v>
      </c>
      <c r="AI18" s="33">
        <v>0</v>
      </c>
      <c r="AJ18" s="33">
        <v>0</v>
      </c>
      <c r="AK18" s="33">
        <v>6297</v>
      </c>
      <c r="AL18" s="33">
        <v>0</v>
      </c>
      <c r="AM18" s="33">
        <v>3141</v>
      </c>
      <c r="AN18" s="33">
        <v>388</v>
      </c>
      <c r="AO18" s="33">
        <v>0</v>
      </c>
      <c r="AP18" s="33">
        <v>664</v>
      </c>
      <c r="AQ18" s="33">
        <v>27</v>
      </c>
      <c r="AR18" s="33">
        <v>0</v>
      </c>
      <c r="AS18" s="33">
        <v>8571</v>
      </c>
      <c r="AT18" s="33">
        <v>131</v>
      </c>
      <c r="AU18" s="33">
        <v>153</v>
      </c>
      <c r="AV18" s="33">
        <v>0</v>
      </c>
      <c r="AW18" s="33">
        <v>221</v>
      </c>
      <c r="AX18" s="33">
        <v>883</v>
      </c>
      <c r="AY18" s="33">
        <v>475</v>
      </c>
      <c r="AZ18" s="33">
        <v>0</v>
      </c>
      <c r="BA18" s="33">
        <v>1064</v>
      </c>
      <c r="BB18" s="33">
        <v>482</v>
      </c>
      <c r="BC18" s="33">
        <v>198</v>
      </c>
      <c r="BD18" s="33">
        <v>55</v>
      </c>
      <c r="BE18" s="33">
        <v>463</v>
      </c>
      <c r="BF18" s="33">
        <v>1008</v>
      </c>
    </row>
    <row r="19" spans="2:58" x14ac:dyDescent="0.25">
      <c r="B19" s="7" t="s">
        <v>16</v>
      </c>
      <c r="C19" s="34">
        <v>611608</v>
      </c>
      <c r="D19" s="34">
        <v>489659</v>
      </c>
      <c r="E19" s="34">
        <v>66519</v>
      </c>
      <c r="F19" s="32">
        <v>48066</v>
      </c>
      <c r="G19" s="33">
        <v>13</v>
      </c>
      <c r="H19" s="33">
        <v>135</v>
      </c>
      <c r="I19" s="33">
        <v>43</v>
      </c>
      <c r="J19" s="33">
        <v>81</v>
      </c>
      <c r="K19" s="33">
        <v>3797</v>
      </c>
      <c r="L19" s="33">
        <v>452</v>
      </c>
      <c r="M19" s="33">
        <v>981</v>
      </c>
      <c r="N19" s="33">
        <v>128</v>
      </c>
      <c r="O19" s="33" t="s">
        <v>60</v>
      </c>
      <c r="P19" s="33">
        <v>1254</v>
      </c>
      <c r="Q19" s="33">
        <v>937</v>
      </c>
      <c r="R19" s="33">
        <v>372</v>
      </c>
      <c r="S19" s="33">
        <v>68</v>
      </c>
      <c r="T19" s="33">
        <v>1397</v>
      </c>
      <c r="U19" s="33">
        <v>128</v>
      </c>
      <c r="V19" s="33">
        <v>241</v>
      </c>
      <c r="W19" s="33">
        <v>6</v>
      </c>
      <c r="X19" s="33">
        <v>297</v>
      </c>
      <c r="Y19" s="33">
        <v>0</v>
      </c>
      <c r="Z19" s="33">
        <v>0</v>
      </c>
      <c r="AA19" s="33">
        <v>14129</v>
      </c>
      <c r="AB19" s="33">
        <v>2048</v>
      </c>
      <c r="AC19" s="33">
        <v>1108</v>
      </c>
      <c r="AD19" s="33">
        <v>409</v>
      </c>
      <c r="AE19" s="33">
        <v>83</v>
      </c>
      <c r="AF19" s="33">
        <v>112</v>
      </c>
      <c r="AG19" s="33">
        <v>38</v>
      </c>
      <c r="AH19" s="33">
        <v>79</v>
      </c>
      <c r="AI19" s="33">
        <v>238</v>
      </c>
      <c r="AJ19" s="33">
        <v>145</v>
      </c>
      <c r="AK19" s="33">
        <v>1035</v>
      </c>
      <c r="AL19" s="33">
        <v>0</v>
      </c>
      <c r="AM19" s="33">
        <v>2313</v>
      </c>
      <c r="AN19" s="33">
        <v>1716</v>
      </c>
      <c r="AO19" s="33">
        <v>285</v>
      </c>
      <c r="AP19" s="33">
        <v>306</v>
      </c>
      <c r="AQ19" s="33">
        <v>0</v>
      </c>
      <c r="AR19" s="33">
        <v>51</v>
      </c>
      <c r="AS19" s="33">
        <v>1589</v>
      </c>
      <c r="AT19" s="33">
        <v>50</v>
      </c>
      <c r="AU19" s="33">
        <v>357</v>
      </c>
      <c r="AV19" s="33">
        <v>104</v>
      </c>
      <c r="AW19" s="33">
        <v>421</v>
      </c>
      <c r="AX19" s="33">
        <v>1083</v>
      </c>
      <c r="AY19" s="33">
        <v>75</v>
      </c>
      <c r="AZ19" s="33">
        <v>445</v>
      </c>
      <c r="BA19" s="33">
        <v>7975</v>
      </c>
      <c r="BB19" s="33">
        <v>476</v>
      </c>
      <c r="BC19" s="33">
        <v>120</v>
      </c>
      <c r="BD19" s="33">
        <v>946</v>
      </c>
      <c r="BE19" s="33">
        <v>0</v>
      </c>
      <c r="BF19" s="33">
        <v>0</v>
      </c>
    </row>
    <row r="20" spans="2:58" x14ac:dyDescent="0.25">
      <c r="B20" s="7" t="s">
        <v>17</v>
      </c>
      <c r="C20" s="34">
        <v>18863948</v>
      </c>
      <c r="D20" s="34">
        <v>15742168</v>
      </c>
      <c r="E20" s="34">
        <v>2454255</v>
      </c>
      <c r="F20" s="32">
        <v>498597</v>
      </c>
      <c r="G20" s="33">
        <v>12635</v>
      </c>
      <c r="H20" s="33">
        <v>7405</v>
      </c>
      <c r="I20" s="33">
        <v>8451</v>
      </c>
      <c r="J20" s="33">
        <v>3025</v>
      </c>
      <c r="K20" s="33">
        <v>22420</v>
      </c>
      <c r="L20" s="33">
        <v>9383</v>
      </c>
      <c r="M20" s="33">
        <v>11704</v>
      </c>
      <c r="N20" s="33">
        <v>1264</v>
      </c>
      <c r="O20" s="33">
        <v>891</v>
      </c>
      <c r="P20" s="33" t="s">
        <v>60</v>
      </c>
      <c r="Q20" s="33">
        <v>38658</v>
      </c>
      <c r="R20" s="33">
        <v>3639</v>
      </c>
      <c r="S20" s="33">
        <v>312</v>
      </c>
      <c r="T20" s="33">
        <v>19152</v>
      </c>
      <c r="U20" s="33">
        <v>11472</v>
      </c>
      <c r="V20" s="33">
        <v>1846</v>
      </c>
      <c r="W20" s="33">
        <v>2661</v>
      </c>
      <c r="X20" s="33">
        <v>5441</v>
      </c>
      <c r="Y20" s="33">
        <v>6094</v>
      </c>
      <c r="Z20" s="33">
        <v>4689</v>
      </c>
      <c r="AA20" s="33">
        <v>15410</v>
      </c>
      <c r="AB20" s="33">
        <v>13701</v>
      </c>
      <c r="AC20" s="33">
        <v>19640</v>
      </c>
      <c r="AD20" s="33">
        <v>4663</v>
      </c>
      <c r="AE20" s="33">
        <v>5175</v>
      </c>
      <c r="AF20" s="33">
        <v>7114</v>
      </c>
      <c r="AG20" s="33">
        <v>559</v>
      </c>
      <c r="AH20" s="33">
        <v>3857</v>
      </c>
      <c r="AI20" s="33">
        <v>3527</v>
      </c>
      <c r="AJ20" s="33">
        <v>4324</v>
      </c>
      <c r="AK20" s="33">
        <v>25206</v>
      </c>
      <c r="AL20" s="33">
        <v>1376</v>
      </c>
      <c r="AM20" s="33">
        <v>59288</v>
      </c>
      <c r="AN20" s="33">
        <v>23983</v>
      </c>
      <c r="AO20" s="33">
        <v>514</v>
      </c>
      <c r="AP20" s="33">
        <v>18191</v>
      </c>
      <c r="AQ20" s="33">
        <v>2600</v>
      </c>
      <c r="AR20" s="33">
        <v>3315</v>
      </c>
      <c r="AS20" s="33">
        <v>20821</v>
      </c>
      <c r="AT20" s="33">
        <v>5002</v>
      </c>
      <c r="AU20" s="33">
        <v>11953</v>
      </c>
      <c r="AV20" s="33">
        <v>716</v>
      </c>
      <c r="AW20" s="33">
        <v>10451</v>
      </c>
      <c r="AX20" s="33">
        <v>25532</v>
      </c>
      <c r="AY20" s="33">
        <v>2343</v>
      </c>
      <c r="AZ20" s="33">
        <v>2019</v>
      </c>
      <c r="BA20" s="33">
        <v>16614</v>
      </c>
      <c r="BB20" s="33">
        <v>6339</v>
      </c>
      <c r="BC20" s="33">
        <v>4964</v>
      </c>
      <c r="BD20" s="33">
        <v>7412</v>
      </c>
      <c r="BE20" s="33">
        <v>846</v>
      </c>
      <c r="BF20" s="33">
        <v>21611</v>
      </c>
    </row>
    <row r="21" spans="2:58" x14ac:dyDescent="0.25">
      <c r="B21" s="7" t="s">
        <v>18</v>
      </c>
      <c r="C21" s="34">
        <v>9699859</v>
      </c>
      <c r="D21" s="34">
        <v>8095407</v>
      </c>
      <c r="E21" s="34">
        <v>1289450</v>
      </c>
      <c r="F21" s="32">
        <v>271077</v>
      </c>
      <c r="G21" s="33">
        <v>18799</v>
      </c>
      <c r="H21" s="33">
        <v>1079</v>
      </c>
      <c r="I21" s="33">
        <v>4292</v>
      </c>
      <c r="J21" s="33">
        <v>2112</v>
      </c>
      <c r="K21" s="33">
        <v>14949</v>
      </c>
      <c r="L21" s="33">
        <v>2325</v>
      </c>
      <c r="M21" s="33">
        <v>709</v>
      </c>
      <c r="N21" s="33">
        <v>619</v>
      </c>
      <c r="O21" s="33">
        <v>364</v>
      </c>
      <c r="P21" s="33">
        <v>42666</v>
      </c>
      <c r="Q21" s="33" t="s">
        <v>60</v>
      </c>
      <c r="R21" s="33">
        <v>1006</v>
      </c>
      <c r="S21" s="33">
        <v>126</v>
      </c>
      <c r="T21" s="33">
        <v>6080</v>
      </c>
      <c r="U21" s="33">
        <v>2442</v>
      </c>
      <c r="V21" s="33">
        <v>950</v>
      </c>
      <c r="W21" s="33">
        <v>4513</v>
      </c>
      <c r="X21" s="33">
        <v>3686</v>
      </c>
      <c r="Y21" s="33">
        <v>6541</v>
      </c>
      <c r="Z21" s="33">
        <v>408</v>
      </c>
      <c r="AA21" s="33">
        <v>3708</v>
      </c>
      <c r="AB21" s="33">
        <v>4436</v>
      </c>
      <c r="AC21" s="33">
        <v>6992</v>
      </c>
      <c r="AD21" s="33">
        <v>1808</v>
      </c>
      <c r="AE21" s="33">
        <v>5380</v>
      </c>
      <c r="AF21" s="33">
        <v>2514</v>
      </c>
      <c r="AG21" s="33">
        <v>246</v>
      </c>
      <c r="AH21" s="33">
        <v>4144</v>
      </c>
      <c r="AI21" s="33">
        <v>774</v>
      </c>
      <c r="AJ21" s="33">
        <v>132</v>
      </c>
      <c r="AK21" s="33">
        <v>8371</v>
      </c>
      <c r="AL21" s="33">
        <v>791</v>
      </c>
      <c r="AM21" s="33">
        <v>14454</v>
      </c>
      <c r="AN21" s="33">
        <v>19138</v>
      </c>
      <c r="AO21" s="33">
        <v>201</v>
      </c>
      <c r="AP21" s="33">
        <v>6863</v>
      </c>
      <c r="AQ21" s="33">
        <v>1632</v>
      </c>
      <c r="AR21" s="33">
        <v>727</v>
      </c>
      <c r="AS21" s="33">
        <v>5791</v>
      </c>
      <c r="AT21" s="33">
        <v>337</v>
      </c>
      <c r="AU21" s="33">
        <v>16914</v>
      </c>
      <c r="AV21" s="33">
        <v>536</v>
      </c>
      <c r="AW21" s="33">
        <v>16898</v>
      </c>
      <c r="AX21" s="33">
        <v>15760</v>
      </c>
      <c r="AY21" s="33">
        <v>793</v>
      </c>
      <c r="AZ21" s="33">
        <v>361</v>
      </c>
      <c r="BA21" s="33">
        <v>9438</v>
      </c>
      <c r="BB21" s="33">
        <v>3701</v>
      </c>
      <c r="BC21" s="33">
        <v>1340</v>
      </c>
      <c r="BD21" s="33">
        <v>2727</v>
      </c>
      <c r="BE21" s="33">
        <v>504</v>
      </c>
      <c r="BF21" s="33">
        <v>1635</v>
      </c>
    </row>
    <row r="22" spans="2:58" x14ac:dyDescent="0.25">
      <c r="B22" s="7" t="s">
        <v>19</v>
      </c>
      <c r="C22" s="34">
        <v>1357806</v>
      </c>
      <c r="D22" s="34">
        <v>1160948</v>
      </c>
      <c r="E22" s="34">
        <v>122727</v>
      </c>
      <c r="F22" s="32">
        <v>57542</v>
      </c>
      <c r="G22" s="33">
        <v>1268</v>
      </c>
      <c r="H22" s="33">
        <v>844</v>
      </c>
      <c r="I22" s="33">
        <v>2900</v>
      </c>
      <c r="J22" s="33">
        <v>242</v>
      </c>
      <c r="K22" s="33">
        <v>10173</v>
      </c>
      <c r="L22" s="33">
        <v>950</v>
      </c>
      <c r="M22" s="33">
        <v>731</v>
      </c>
      <c r="N22" s="33">
        <v>784</v>
      </c>
      <c r="O22" s="33">
        <v>222</v>
      </c>
      <c r="P22" s="33">
        <v>3160</v>
      </c>
      <c r="Q22" s="33">
        <v>2519</v>
      </c>
      <c r="R22" s="33" t="s">
        <v>60</v>
      </c>
      <c r="S22" s="33">
        <v>112</v>
      </c>
      <c r="T22" s="33">
        <v>1884</v>
      </c>
      <c r="U22" s="33">
        <v>402</v>
      </c>
      <c r="V22" s="33">
        <v>478</v>
      </c>
      <c r="W22" s="33">
        <v>125</v>
      </c>
      <c r="X22" s="33">
        <v>18</v>
      </c>
      <c r="Y22" s="33">
        <v>179</v>
      </c>
      <c r="Z22" s="33">
        <v>106</v>
      </c>
      <c r="AA22" s="33">
        <v>341</v>
      </c>
      <c r="AB22" s="33">
        <v>92</v>
      </c>
      <c r="AC22" s="33">
        <v>1303</v>
      </c>
      <c r="AD22" s="33">
        <v>933</v>
      </c>
      <c r="AE22" s="33">
        <v>371</v>
      </c>
      <c r="AF22" s="33">
        <v>308</v>
      </c>
      <c r="AG22" s="33">
        <v>85</v>
      </c>
      <c r="AH22" s="33">
        <v>91</v>
      </c>
      <c r="AI22" s="33">
        <v>1548</v>
      </c>
      <c r="AJ22" s="33">
        <v>107</v>
      </c>
      <c r="AK22" s="33">
        <v>564</v>
      </c>
      <c r="AL22" s="33">
        <v>354</v>
      </c>
      <c r="AM22" s="33">
        <v>4246</v>
      </c>
      <c r="AN22" s="33">
        <v>2307</v>
      </c>
      <c r="AO22" s="33">
        <v>32</v>
      </c>
      <c r="AP22" s="33">
        <v>970</v>
      </c>
      <c r="AQ22" s="33">
        <v>685</v>
      </c>
      <c r="AR22" s="33">
        <v>2030</v>
      </c>
      <c r="AS22" s="33">
        <v>870</v>
      </c>
      <c r="AT22" s="33">
        <v>58</v>
      </c>
      <c r="AU22" s="33">
        <v>1681</v>
      </c>
      <c r="AV22" s="33">
        <v>0</v>
      </c>
      <c r="AW22" s="33">
        <v>636</v>
      </c>
      <c r="AX22" s="33">
        <v>3007</v>
      </c>
      <c r="AY22" s="33">
        <v>1040</v>
      </c>
      <c r="AZ22" s="33">
        <v>0</v>
      </c>
      <c r="BA22" s="33">
        <v>2523</v>
      </c>
      <c r="BB22" s="33">
        <v>3790</v>
      </c>
      <c r="BC22" s="33">
        <v>312</v>
      </c>
      <c r="BD22" s="33">
        <v>147</v>
      </c>
      <c r="BE22" s="33">
        <v>14</v>
      </c>
      <c r="BF22" s="33">
        <v>238</v>
      </c>
    </row>
    <row r="23" spans="2:58" x14ac:dyDescent="0.25">
      <c r="B23" s="7" t="s">
        <v>20</v>
      </c>
      <c r="C23" s="34">
        <v>1559637</v>
      </c>
      <c r="D23" s="34">
        <v>1284530</v>
      </c>
      <c r="E23" s="34">
        <v>208434</v>
      </c>
      <c r="F23" s="32">
        <v>60336</v>
      </c>
      <c r="G23" s="33">
        <v>263</v>
      </c>
      <c r="H23" s="33">
        <v>4510</v>
      </c>
      <c r="I23" s="33">
        <v>3543</v>
      </c>
      <c r="J23" s="33">
        <v>224</v>
      </c>
      <c r="K23" s="33">
        <v>9021</v>
      </c>
      <c r="L23" s="33">
        <v>1813</v>
      </c>
      <c r="M23" s="33">
        <v>0</v>
      </c>
      <c r="N23" s="33">
        <v>0</v>
      </c>
      <c r="O23" s="33">
        <v>0</v>
      </c>
      <c r="P23" s="33">
        <v>1733</v>
      </c>
      <c r="Q23" s="33">
        <v>275</v>
      </c>
      <c r="R23" s="33">
        <v>254</v>
      </c>
      <c r="S23" s="33" t="s">
        <v>60</v>
      </c>
      <c r="T23" s="33">
        <v>390</v>
      </c>
      <c r="U23" s="33">
        <v>296</v>
      </c>
      <c r="V23" s="33">
        <v>318</v>
      </c>
      <c r="W23" s="33">
        <v>479</v>
      </c>
      <c r="X23" s="33">
        <v>120</v>
      </c>
      <c r="Y23" s="33">
        <v>51</v>
      </c>
      <c r="Z23" s="33">
        <v>0</v>
      </c>
      <c r="AA23" s="33">
        <v>0</v>
      </c>
      <c r="AB23" s="33">
        <v>396</v>
      </c>
      <c r="AC23" s="33">
        <v>615</v>
      </c>
      <c r="AD23" s="33">
        <v>566</v>
      </c>
      <c r="AE23" s="33">
        <v>62</v>
      </c>
      <c r="AF23" s="33">
        <v>384</v>
      </c>
      <c r="AG23" s="33">
        <v>1602</v>
      </c>
      <c r="AH23" s="33">
        <v>439</v>
      </c>
      <c r="AI23" s="33">
        <v>3581</v>
      </c>
      <c r="AJ23" s="33">
        <v>129</v>
      </c>
      <c r="AK23" s="33">
        <v>84</v>
      </c>
      <c r="AL23" s="33">
        <v>141</v>
      </c>
      <c r="AM23" s="33">
        <v>419</v>
      </c>
      <c r="AN23" s="33">
        <v>263</v>
      </c>
      <c r="AO23" s="33">
        <v>1201</v>
      </c>
      <c r="AP23" s="33">
        <v>260</v>
      </c>
      <c r="AQ23" s="33">
        <v>288</v>
      </c>
      <c r="AR23" s="33">
        <v>7170</v>
      </c>
      <c r="AS23" s="33">
        <v>343</v>
      </c>
      <c r="AT23" s="33">
        <v>0</v>
      </c>
      <c r="AU23" s="33">
        <v>55</v>
      </c>
      <c r="AV23" s="33">
        <v>842</v>
      </c>
      <c r="AW23" s="33">
        <v>296</v>
      </c>
      <c r="AX23" s="33">
        <v>1303</v>
      </c>
      <c r="AY23" s="33">
        <v>6059</v>
      </c>
      <c r="AZ23" s="33">
        <v>0</v>
      </c>
      <c r="BA23" s="33">
        <v>905</v>
      </c>
      <c r="BB23" s="33">
        <v>8991</v>
      </c>
      <c r="BC23" s="33">
        <v>0</v>
      </c>
      <c r="BD23" s="33">
        <v>165</v>
      </c>
      <c r="BE23" s="33">
        <v>487</v>
      </c>
      <c r="BF23" s="33">
        <v>249</v>
      </c>
    </row>
    <row r="24" spans="2:58" x14ac:dyDescent="0.25">
      <c r="B24" s="7" t="s">
        <v>21</v>
      </c>
      <c r="C24" s="34">
        <v>12718402</v>
      </c>
      <c r="D24" s="34">
        <v>11076528</v>
      </c>
      <c r="E24" s="34">
        <v>1353853</v>
      </c>
      <c r="F24" s="32">
        <v>216204</v>
      </c>
      <c r="G24" s="33">
        <v>2823</v>
      </c>
      <c r="H24" s="33">
        <v>4119</v>
      </c>
      <c r="I24" s="33">
        <v>7657</v>
      </c>
      <c r="J24" s="33">
        <v>3185</v>
      </c>
      <c r="K24" s="33">
        <v>13930</v>
      </c>
      <c r="L24" s="33">
        <v>3271</v>
      </c>
      <c r="M24" s="33">
        <v>1819</v>
      </c>
      <c r="N24" s="33">
        <v>277</v>
      </c>
      <c r="O24" s="33">
        <v>1440</v>
      </c>
      <c r="P24" s="33">
        <v>17548</v>
      </c>
      <c r="Q24" s="33">
        <v>6042</v>
      </c>
      <c r="R24" s="33">
        <v>1269</v>
      </c>
      <c r="S24" s="33">
        <v>393</v>
      </c>
      <c r="T24" s="33" t="s">
        <v>60</v>
      </c>
      <c r="U24" s="33">
        <v>23491</v>
      </c>
      <c r="V24" s="33">
        <v>8420</v>
      </c>
      <c r="W24" s="33">
        <v>2533</v>
      </c>
      <c r="X24" s="33">
        <v>5569</v>
      </c>
      <c r="Y24" s="33">
        <v>1315</v>
      </c>
      <c r="Z24" s="33">
        <v>693</v>
      </c>
      <c r="AA24" s="33">
        <v>2565</v>
      </c>
      <c r="AB24" s="33">
        <v>3507</v>
      </c>
      <c r="AC24" s="33">
        <v>10274</v>
      </c>
      <c r="AD24" s="33">
        <v>4496</v>
      </c>
      <c r="AE24" s="33">
        <v>1521</v>
      </c>
      <c r="AF24" s="33">
        <v>13889</v>
      </c>
      <c r="AG24" s="33">
        <v>304</v>
      </c>
      <c r="AH24" s="33">
        <v>827</v>
      </c>
      <c r="AI24" s="33">
        <v>2454</v>
      </c>
      <c r="AJ24" s="33">
        <v>590</v>
      </c>
      <c r="AK24" s="33">
        <v>3009</v>
      </c>
      <c r="AL24" s="33">
        <v>1573</v>
      </c>
      <c r="AM24" s="33">
        <v>6412</v>
      </c>
      <c r="AN24" s="33">
        <v>4057</v>
      </c>
      <c r="AO24" s="33">
        <v>105</v>
      </c>
      <c r="AP24" s="33">
        <v>8384</v>
      </c>
      <c r="AQ24" s="33">
        <v>1002</v>
      </c>
      <c r="AR24" s="33">
        <v>792</v>
      </c>
      <c r="AS24" s="33">
        <v>3012</v>
      </c>
      <c r="AT24" s="33">
        <v>278</v>
      </c>
      <c r="AU24" s="33">
        <v>1582</v>
      </c>
      <c r="AV24" s="33">
        <v>1318</v>
      </c>
      <c r="AW24" s="33">
        <v>3223</v>
      </c>
      <c r="AX24" s="33">
        <v>11011</v>
      </c>
      <c r="AY24" s="33">
        <v>951</v>
      </c>
      <c r="AZ24" s="33">
        <v>49</v>
      </c>
      <c r="BA24" s="33">
        <v>5233</v>
      </c>
      <c r="BB24" s="33">
        <v>3075</v>
      </c>
      <c r="BC24" s="33">
        <v>352</v>
      </c>
      <c r="BD24" s="33">
        <v>14507</v>
      </c>
      <c r="BE24" s="33">
        <v>58</v>
      </c>
      <c r="BF24" s="33">
        <v>2387</v>
      </c>
    </row>
    <row r="25" spans="2:58" x14ac:dyDescent="0.25">
      <c r="B25" s="7" t="s">
        <v>22</v>
      </c>
      <c r="C25" s="34">
        <v>6437155</v>
      </c>
      <c r="D25" s="34">
        <v>5478683</v>
      </c>
      <c r="E25" s="34">
        <v>809158</v>
      </c>
      <c r="F25" s="32">
        <v>127874</v>
      </c>
      <c r="G25" s="33">
        <v>1562</v>
      </c>
      <c r="H25" s="33">
        <v>371</v>
      </c>
      <c r="I25" s="33">
        <v>3975</v>
      </c>
      <c r="J25" s="33">
        <v>2016</v>
      </c>
      <c r="K25" s="33">
        <v>7649</v>
      </c>
      <c r="L25" s="33">
        <v>1930</v>
      </c>
      <c r="M25" s="33">
        <v>1227</v>
      </c>
      <c r="N25" s="33">
        <v>79</v>
      </c>
      <c r="O25" s="33">
        <v>0</v>
      </c>
      <c r="P25" s="33">
        <v>8595</v>
      </c>
      <c r="Q25" s="33">
        <v>2543</v>
      </c>
      <c r="R25" s="33">
        <v>1057</v>
      </c>
      <c r="S25" s="33">
        <v>1368</v>
      </c>
      <c r="T25" s="33">
        <v>23071</v>
      </c>
      <c r="U25" s="33" t="s">
        <v>60</v>
      </c>
      <c r="V25" s="33">
        <v>916</v>
      </c>
      <c r="W25" s="33">
        <v>1321</v>
      </c>
      <c r="X25" s="33">
        <v>10177</v>
      </c>
      <c r="Y25" s="33">
        <v>2241</v>
      </c>
      <c r="Z25" s="33">
        <v>275</v>
      </c>
      <c r="AA25" s="33">
        <v>480</v>
      </c>
      <c r="AB25" s="33">
        <v>952</v>
      </c>
      <c r="AC25" s="33">
        <v>7896</v>
      </c>
      <c r="AD25" s="33">
        <v>1168</v>
      </c>
      <c r="AE25" s="33">
        <v>469</v>
      </c>
      <c r="AF25" s="33">
        <v>1824</v>
      </c>
      <c r="AG25" s="33">
        <v>34</v>
      </c>
      <c r="AH25" s="33">
        <v>622</v>
      </c>
      <c r="AI25" s="33">
        <v>511</v>
      </c>
      <c r="AJ25" s="33">
        <v>90</v>
      </c>
      <c r="AK25" s="33">
        <v>651</v>
      </c>
      <c r="AL25" s="33">
        <v>504</v>
      </c>
      <c r="AM25" s="33">
        <v>2518</v>
      </c>
      <c r="AN25" s="33">
        <v>3038</v>
      </c>
      <c r="AO25" s="33">
        <v>70</v>
      </c>
      <c r="AP25" s="33">
        <v>11109</v>
      </c>
      <c r="AQ25" s="33">
        <v>844</v>
      </c>
      <c r="AR25" s="33">
        <v>505</v>
      </c>
      <c r="AS25" s="33">
        <v>3998</v>
      </c>
      <c r="AT25" s="33">
        <v>49</v>
      </c>
      <c r="AU25" s="33">
        <v>3306</v>
      </c>
      <c r="AV25" s="33">
        <v>235</v>
      </c>
      <c r="AW25" s="33">
        <v>3879</v>
      </c>
      <c r="AX25" s="33">
        <v>6326</v>
      </c>
      <c r="AY25" s="33">
        <v>123</v>
      </c>
      <c r="AZ25" s="33">
        <v>530</v>
      </c>
      <c r="BA25" s="33">
        <v>1486</v>
      </c>
      <c r="BB25" s="33">
        <v>1028</v>
      </c>
      <c r="BC25" s="33">
        <v>216</v>
      </c>
      <c r="BD25" s="33">
        <v>2923</v>
      </c>
      <c r="BE25" s="33">
        <v>117</v>
      </c>
      <c r="BF25" s="33">
        <v>132</v>
      </c>
    </row>
    <row r="26" spans="2:58" x14ac:dyDescent="0.25">
      <c r="B26" s="7" t="s">
        <v>23</v>
      </c>
      <c r="C26" s="34">
        <v>3027718</v>
      </c>
      <c r="D26" s="34">
        <v>2573313</v>
      </c>
      <c r="E26" s="34">
        <v>370554</v>
      </c>
      <c r="F26" s="32">
        <v>70405</v>
      </c>
      <c r="G26" s="33">
        <v>207</v>
      </c>
      <c r="H26" s="33">
        <v>967</v>
      </c>
      <c r="I26" s="33">
        <v>1411</v>
      </c>
      <c r="J26" s="33">
        <v>433</v>
      </c>
      <c r="K26" s="33">
        <v>3297</v>
      </c>
      <c r="L26" s="33">
        <v>2891</v>
      </c>
      <c r="M26" s="33">
        <v>424</v>
      </c>
      <c r="N26" s="33">
        <v>0</v>
      </c>
      <c r="O26" s="33">
        <v>0</v>
      </c>
      <c r="P26" s="33">
        <v>707</v>
      </c>
      <c r="Q26" s="33">
        <v>1938</v>
      </c>
      <c r="R26" s="33">
        <v>299</v>
      </c>
      <c r="S26" s="33">
        <v>161</v>
      </c>
      <c r="T26" s="33">
        <v>13725</v>
      </c>
      <c r="U26" s="33">
        <v>349</v>
      </c>
      <c r="V26" s="33" t="s">
        <v>60</v>
      </c>
      <c r="W26" s="33">
        <v>1776</v>
      </c>
      <c r="X26" s="33">
        <v>387</v>
      </c>
      <c r="Y26" s="33">
        <v>228</v>
      </c>
      <c r="Z26" s="33">
        <v>26</v>
      </c>
      <c r="AA26" s="33">
        <v>487</v>
      </c>
      <c r="AB26" s="33">
        <v>466</v>
      </c>
      <c r="AC26" s="33">
        <v>1687</v>
      </c>
      <c r="AD26" s="33">
        <v>5634</v>
      </c>
      <c r="AE26" s="33">
        <v>408</v>
      </c>
      <c r="AF26" s="33">
        <v>3649</v>
      </c>
      <c r="AG26" s="33">
        <v>370</v>
      </c>
      <c r="AH26" s="33">
        <v>6490</v>
      </c>
      <c r="AI26" s="33">
        <v>2009</v>
      </c>
      <c r="AJ26" s="33">
        <v>0</v>
      </c>
      <c r="AK26" s="33">
        <v>185</v>
      </c>
      <c r="AL26" s="33">
        <v>421</v>
      </c>
      <c r="AM26" s="33">
        <v>2361</v>
      </c>
      <c r="AN26" s="33">
        <v>1760</v>
      </c>
      <c r="AO26" s="33">
        <v>604</v>
      </c>
      <c r="AP26" s="33">
        <v>993</v>
      </c>
      <c r="AQ26" s="33">
        <v>532</v>
      </c>
      <c r="AR26" s="33">
        <v>811</v>
      </c>
      <c r="AS26" s="33">
        <v>388</v>
      </c>
      <c r="AT26" s="33">
        <v>65</v>
      </c>
      <c r="AU26" s="33">
        <v>172</v>
      </c>
      <c r="AV26" s="33">
        <v>2842</v>
      </c>
      <c r="AW26" s="33">
        <v>623</v>
      </c>
      <c r="AX26" s="33">
        <v>2334</v>
      </c>
      <c r="AY26" s="33">
        <v>1482</v>
      </c>
      <c r="AZ26" s="33">
        <v>38</v>
      </c>
      <c r="BA26" s="33">
        <v>720</v>
      </c>
      <c r="BB26" s="33">
        <v>856</v>
      </c>
      <c r="BC26" s="33">
        <v>115</v>
      </c>
      <c r="BD26" s="33">
        <v>2537</v>
      </c>
      <c r="BE26" s="33">
        <v>140</v>
      </c>
      <c r="BF26" s="33">
        <v>57</v>
      </c>
    </row>
    <row r="27" spans="2:58" x14ac:dyDescent="0.25">
      <c r="B27" s="7" t="s">
        <v>24</v>
      </c>
      <c r="C27" s="34">
        <v>2833584</v>
      </c>
      <c r="D27" s="34">
        <v>2372033</v>
      </c>
      <c r="E27" s="34">
        <v>362782</v>
      </c>
      <c r="F27" s="32">
        <v>83640</v>
      </c>
      <c r="G27" s="33">
        <v>434</v>
      </c>
      <c r="H27" s="33">
        <v>108</v>
      </c>
      <c r="I27" s="33">
        <v>2028</v>
      </c>
      <c r="J27" s="33">
        <v>998</v>
      </c>
      <c r="K27" s="33">
        <v>4743</v>
      </c>
      <c r="L27" s="33">
        <v>5030</v>
      </c>
      <c r="M27" s="33">
        <v>412</v>
      </c>
      <c r="N27" s="33">
        <v>74</v>
      </c>
      <c r="O27" s="33">
        <v>128</v>
      </c>
      <c r="P27" s="33">
        <v>1581</v>
      </c>
      <c r="Q27" s="33">
        <v>1146</v>
      </c>
      <c r="R27" s="33">
        <v>287</v>
      </c>
      <c r="S27" s="33">
        <v>264</v>
      </c>
      <c r="T27" s="33">
        <v>2760</v>
      </c>
      <c r="U27" s="33">
        <v>863</v>
      </c>
      <c r="V27" s="33">
        <v>1715</v>
      </c>
      <c r="W27" s="33" t="s">
        <v>60</v>
      </c>
      <c r="X27" s="33">
        <v>1167</v>
      </c>
      <c r="Y27" s="33">
        <v>519</v>
      </c>
      <c r="Z27" s="33">
        <v>481</v>
      </c>
      <c r="AA27" s="33">
        <v>3180</v>
      </c>
      <c r="AB27" s="33">
        <v>28</v>
      </c>
      <c r="AC27" s="33">
        <v>1947</v>
      </c>
      <c r="AD27" s="33">
        <v>679</v>
      </c>
      <c r="AE27" s="33">
        <v>1517</v>
      </c>
      <c r="AF27" s="33">
        <v>22033</v>
      </c>
      <c r="AG27" s="33">
        <v>270</v>
      </c>
      <c r="AH27" s="33">
        <v>1648</v>
      </c>
      <c r="AI27" s="33">
        <v>657</v>
      </c>
      <c r="AJ27" s="33">
        <v>27</v>
      </c>
      <c r="AK27" s="33">
        <v>1189</v>
      </c>
      <c r="AL27" s="33">
        <v>769</v>
      </c>
      <c r="AM27" s="33">
        <v>780</v>
      </c>
      <c r="AN27" s="33">
        <v>1223</v>
      </c>
      <c r="AO27" s="33">
        <v>379</v>
      </c>
      <c r="AP27" s="33">
        <v>1616</v>
      </c>
      <c r="AQ27" s="33">
        <v>5022</v>
      </c>
      <c r="AR27" s="33">
        <v>285</v>
      </c>
      <c r="AS27" s="33">
        <v>1494</v>
      </c>
      <c r="AT27" s="33">
        <v>180</v>
      </c>
      <c r="AU27" s="33">
        <v>1102</v>
      </c>
      <c r="AV27" s="33">
        <v>104</v>
      </c>
      <c r="AW27" s="33">
        <v>1066</v>
      </c>
      <c r="AX27" s="33">
        <v>6575</v>
      </c>
      <c r="AY27" s="33">
        <v>196</v>
      </c>
      <c r="AZ27" s="33">
        <v>0</v>
      </c>
      <c r="BA27" s="33">
        <v>1986</v>
      </c>
      <c r="BB27" s="33">
        <v>772</v>
      </c>
      <c r="BC27" s="33">
        <v>0</v>
      </c>
      <c r="BD27" s="33">
        <v>893</v>
      </c>
      <c r="BE27" s="33">
        <v>1285</v>
      </c>
      <c r="BF27" s="33">
        <v>775</v>
      </c>
    </row>
    <row r="28" spans="2:58" x14ac:dyDescent="0.25">
      <c r="B28" s="7" t="s">
        <v>25</v>
      </c>
      <c r="C28" s="34">
        <v>4316297</v>
      </c>
      <c r="D28" s="34">
        <v>3686232</v>
      </c>
      <c r="E28" s="34">
        <v>505741</v>
      </c>
      <c r="F28" s="32">
        <v>110031</v>
      </c>
      <c r="G28" s="33">
        <v>925</v>
      </c>
      <c r="H28" s="33">
        <v>0</v>
      </c>
      <c r="I28" s="33">
        <v>1818</v>
      </c>
      <c r="J28" s="33">
        <v>1058</v>
      </c>
      <c r="K28" s="33">
        <v>2130</v>
      </c>
      <c r="L28" s="33">
        <v>221</v>
      </c>
      <c r="M28" s="33">
        <v>176</v>
      </c>
      <c r="N28" s="33">
        <v>0</v>
      </c>
      <c r="O28" s="33">
        <v>201</v>
      </c>
      <c r="P28" s="33">
        <v>7400</v>
      </c>
      <c r="Q28" s="33">
        <v>2725</v>
      </c>
      <c r="R28" s="33">
        <v>63</v>
      </c>
      <c r="S28" s="33">
        <v>36</v>
      </c>
      <c r="T28" s="33">
        <v>4273</v>
      </c>
      <c r="U28" s="33">
        <v>11071</v>
      </c>
      <c r="V28" s="33">
        <v>536</v>
      </c>
      <c r="W28" s="33">
        <v>253</v>
      </c>
      <c r="X28" s="33" t="s">
        <v>60</v>
      </c>
      <c r="Y28" s="33">
        <v>1399</v>
      </c>
      <c r="Z28" s="33">
        <v>71</v>
      </c>
      <c r="AA28" s="33">
        <v>2076</v>
      </c>
      <c r="AB28" s="33">
        <v>1019</v>
      </c>
      <c r="AC28" s="33">
        <v>3178</v>
      </c>
      <c r="AD28" s="33">
        <v>475</v>
      </c>
      <c r="AE28" s="33">
        <v>1248</v>
      </c>
      <c r="AF28" s="33">
        <v>2793</v>
      </c>
      <c r="AG28" s="33">
        <v>216</v>
      </c>
      <c r="AH28" s="33">
        <v>471</v>
      </c>
      <c r="AI28" s="33">
        <v>1358</v>
      </c>
      <c r="AJ28" s="33">
        <v>52</v>
      </c>
      <c r="AK28" s="33">
        <v>1289</v>
      </c>
      <c r="AL28" s="33">
        <v>553</v>
      </c>
      <c r="AM28" s="33">
        <v>2174</v>
      </c>
      <c r="AN28" s="33">
        <v>3916</v>
      </c>
      <c r="AO28" s="33">
        <v>117</v>
      </c>
      <c r="AP28" s="33">
        <v>19617</v>
      </c>
      <c r="AQ28" s="33">
        <v>1256</v>
      </c>
      <c r="AR28" s="33">
        <v>459</v>
      </c>
      <c r="AS28" s="33">
        <v>1490</v>
      </c>
      <c r="AT28" s="33">
        <v>640</v>
      </c>
      <c r="AU28" s="33">
        <v>1387</v>
      </c>
      <c r="AV28" s="33">
        <v>0</v>
      </c>
      <c r="AW28" s="33">
        <v>16852</v>
      </c>
      <c r="AX28" s="33">
        <v>4661</v>
      </c>
      <c r="AY28" s="33">
        <v>140</v>
      </c>
      <c r="AZ28" s="33">
        <v>151</v>
      </c>
      <c r="BA28" s="33">
        <v>5154</v>
      </c>
      <c r="BB28" s="33">
        <v>1121</v>
      </c>
      <c r="BC28" s="33">
        <v>1174</v>
      </c>
      <c r="BD28" s="33">
        <v>581</v>
      </c>
      <c r="BE28" s="33">
        <v>57</v>
      </c>
      <c r="BF28" s="33">
        <v>192</v>
      </c>
    </row>
    <row r="29" spans="2:58" x14ac:dyDescent="0.25">
      <c r="B29" s="7" t="s">
        <v>26</v>
      </c>
      <c r="C29" s="34">
        <v>4518629</v>
      </c>
      <c r="D29" s="34">
        <v>3865118</v>
      </c>
      <c r="E29" s="34">
        <v>538691</v>
      </c>
      <c r="F29" s="32">
        <v>99138</v>
      </c>
      <c r="G29" s="33">
        <v>3065</v>
      </c>
      <c r="H29" s="33">
        <v>288</v>
      </c>
      <c r="I29" s="33">
        <v>2010</v>
      </c>
      <c r="J29" s="33">
        <v>2774</v>
      </c>
      <c r="K29" s="33">
        <v>3957</v>
      </c>
      <c r="L29" s="33">
        <v>1202</v>
      </c>
      <c r="M29" s="33">
        <v>358</v>
      </c>
      <c r="N29" s="33">
        <v>0</v>
      </c>
      <c r="O29" s="33">
        <v>195</v>
      </c>
      <c r="P29" s="33">
        <v>5193</v>
      </c>
      <c r="Q29" s="33">
        <v>4425</v>
      </c>
      <c r="R29" s="33">
        <v>688</v>
      </c>
      <c r="S29" s="33">
        <v>230</v>
      </c>
      <c r="T29" s="33">
        <v>1189</v>
      </c>
      <c r="U29" s="33">
        <v>1549</v>
      </c>
      <c r="V29" s="33">
        <v>468</v>
      </c>
      <c r="W29" s="33">
        <v>312</v>
      </c>
      <c r="X29" s="33">
        <v>1520</v>
      </c>
      <c r="Y29" s="33" t="s">
        <v>60</v>
      </c>
      <c r="Z29" s="33">
        <v>120</v>
      </c>
      <c r="AA29" s="33">
        <v>1221</v>
      </c>
      <c r="AB29" s="33">
        <v>439</v>
      </c>
      <c r="AC29" s="33">
        <v>1163</v>
      </c>
      <c r="AD29" s="33">
        <v>698</v>
      </c>
      <c r="AE29" s="33">
        <v>10255</v>
      </c>
      <c r="AF29" s="33">
        <v>1375</v>
      </c>
      <c r="AG29" s="33">
        <v>278</v>
      </c>
      <c r="AH29" s="33">
        <v>176</v>
      </c>
      <c r="AI29" s="33">
        <v>994</v>
      </c>
      <c r="AJ29" s="33">
        <v>15</v>
      </c>
      <c r="AK29" s="33">
        <v>453</v>
      </c>
      <c r="AL29" s="33">
        <v>1028</v>
      </c>
      <c r="AM29" s="33">
        <v>1360</v>
      </c>
      <c r="AN29" s="33">
        <v>2134</v>
      </c>
      <c r="AO29" s="33">
        <v>277</v>
      </c>
      <c r="AP29" s="33">
        <v>2641</v>
      </c>
      <c r="AQ29" s="33">
        <v>4235</v>
      </c>
      <c r="AR29" s="33">
        <v>1531</v>
      </c>
      <c r="AS29" s="33">
        <v>455</v>
      </c>
      <c r="AT29" s="33">
        <v>268</v>
      </c>
      <c r="AU29" s="33">
        <v>1573</v>
      </c>
      <c r="AV29" s="33">
        <v>37</v>
      </c>
      <c r="AW29" s="33">
        <v>2495</v>
      </c>
      <c r="AX29" s="33">
        <v>30292</v>
      </c>
      <c r="AY29" s="33">
        <v>179</v>
      </c>
      <c r="AZ29" s="33">
        <v>87</v>
      </c>
      <c r="BA29" s="33">
        <v>2055</v>
      </c>
      <c r="BB29" s="33">
        <v>1075</v>
      </c>
      <c r="BC29" s="33">
        <v>110</v>
      </c>
      <c r="BD29" s="33">
        <v>339</v>
      </c>
      <c r="BE29" s="33">
        <v>357</v>
      </c>
      <c r="BF29" s="33">
        <v>393</v>
      </c>
    </row>
    <row r="30" spans="2:58" x14ac:dyDescent="0.25">
      <c r="B30" s="7" t="s">
        <v>27</v>
      </c>
      <c r="C30" s="34">
        <v>1315833</v>
      </c>
      <c r="D30" s="34">
        <v>1120364</v>
      </c>
      <c r="E30" s="34">
        <v>157102</v>
      </c>
      <c r="F30" s="32">
        <v>33818</v>
      </c>
      <c r="G30" s="33">
        <v>634</v>
      </c>
      <c r="H30" s="33">
        <v>37</v>
      </c>
      <c r="I30" s="33">
        <v>325</v>
      </c>
      <c r="J30" s="33">
        <v>38</v>
      </c>
      <c r="K30" s="33">
        <v>829</v>
      </c>
      <c r="L30" s="33">
        <v>290</v>
      </c>
      <c r="M30" s="33">
        <v>2481</v>
      </c>
      <c r="N30" s="33">
        <v>238</v>
      </c>
      <c r="O30" s="33">
        <v>239</v>
      </c>
      <c r="P30" s="33">
        <v>4304</v>
      </c>
      <c r="Q30" s="33">
        <v>507</v>
      </c>
      <c r="R30" s="33">
        <v>177</v>
      </c>
      <c r="S30" s="33">
        <v>0</v>
      </c>
      <c r="T30" s="33">
        <v>675</v>
      </c>
      <c r="U30" s="33">
        <v>164</v>
      </c>
      <c r="V30" s="33">
        <v>275</v>
      </c>
      <c r="W30" s="33">
        <v>523</v>
      </c>
      <c r="X30" s="33">
        <v>158</v>
      </c>
      <c r="Y30" s="33">
        <v>138</v>
      </c>
      <c r="Z30" s="33" t="s">
        <v>60</v>
      </c>
      <c r="AA30" s="33">
        <v>52</v>
      </c>
      <c r="AB30" s="33">
        <v>4439</v>
      </c>
      <c r="AC30" s="33">
        <v>702</v>
      </c>
      <c r="AD30" s="33">
        <v>296</v>
      </c>
      <c r="AE30" s="33">
        <v>0</v>
      </c>
      <c r="AF30" s="33">
        <v>325</v>
      </c>
      <c r="AG30" s="33">
        <v>10</v>
      </c>
      <c r="AH30" s="33">
        <v>0</v>
      </c>
      <c r="AI30" s="33">
        <v>150</v>
      </c>
      <c r="AJ30" s="33">
        <v>4302</v>
      </c>
      <c r="AK30" s="33">
        <v>694</v>
      </c>
      <c r="AL30" s="33">
        <v>144</v>
      </c>
      <c r="AM30" s="33">
        <v>2589</v>
      </c>
      <c r="AN30" s="33">
        <v>1439</v>
      </c>
      <c r="AO30" s="33">
        <v>19</v>
      </c>
      <c r="AP30" s="33">
        <v>483</v>
      </c>
      <c r="AQ30" s="33">
        <v>25</v>
      </c>
      <c r="AR30" s="33">
        <v>471</v>
      </c>
      <c r="AS30" s="33">
        <v>915</v>
      </c>
      <c r="AT30" s="33">
        <v>234</v>
      </c>
      <c r="AU30" s="33">
        <v>587</v>
      </c>
      <c r="AV30" s="33">
        <v>42</v>
      </c>
      <c r="AW30" s="33">
        <v>394</v>
      </c>
      <c r="AX30" s="33">
        <v>1637</v>
      </c>
      <c r="AY30" s="33">
        <v>182</v>
      </c>
      <c r="AZ30" s="33">
        <v>612</v>
      </c>
      <c r="BA30" s="33">
        <v>570</v>
      </c>
      <c r="BB30" s="33">
        <v>88</v>
      </c>
      <c r="BC30" s="33">
        <v>43</v>
      </c>
      <c r="BD30" s="33">
        <v>321</v>
      </c>
      <c r="BE30" s="33">
        <v>21</v>
      </c>
      <c r="BF30" s="33">
        <v>65</v>
      </c>
    </row>
    <row r="31" spans="2:58" x14ac:dyDescent="0.25">
      <c r="B31" s="7" t="s">
        <v>28</v>
      </c>
      <c r="C31" s="34">
        <v>5759087</v>
      </c>
      <c r="D31" s="34">
        <v>5008452</v>
      </c>
      <c r="E31" s="34">
        <v>553895</v>
      </c>
      <c r="F31" s="32">
        <v>153979</v>
      </c>
      <c r="G31" s="33">
        <v>228</v>
      </c>
      <c r="H31" s="33">
        <v>671</v>
      </c>
      <c r="I31" s="33">
        <v>945</v>
      </c>
      <c r="J31" s="33">
        <v>423</v>
      </c>
      <c r="K31" s="33">
        <v>8595</v>
      </c>
      <c r="L31" s="33">
        <v>1796</v>
      </c>
      <c r="M31" s="33">
        <v>1608</v>
      </c>
      <c r="N31" s="33">
        <v>6652</v>
      </c>
      <c r="O31" s="33">
        <v>18492</v>
      </c>
      <c r="P31" s="33">
        <v>7825</v>
      </c>
      <c r="Q31" s="33">
        <v>7113</v>
      </c>
      <c r="R31" s="33">
        <v>1170</v>
      </c>
      <c r="S31" s="33">
        <v>389</v>
      </c>
      <c r="T31" s="33">
        <v>2392</v>
      </c>
      <c r="U31" s="33">
        <v>1318</v>
      </c>
      <c r="V31" s="33">
        <v>110</v>
      </c>
      <c r="W31" s="33">
        <v>689</v>
      </c>
      <c r="X31" s="33">
        <v>848</v>
      </c>
      <c r="Y31" s="33">
        <v>860</v>
      </c>
      <c r="Z31" s="33">
        <v>1526</v>
      </c>
      <c r="AA31" s="33" t="s">
        <v>60</v>
      </c>
      <c r="AB31" s="33">
        <v>3470</v>
      </c>
      <c r="AC31" s="33">
        <v>2077</v>
      </c>
      <c r="AD31" s="33">
        <v>810</v>
      </c>
      <c r="AE31" s="33">
        <v>1109</v>
      </c>
      <c r="AF31" s="33">
        <v>1469</v>
      </c>
      <c r="AG31" s="33">
        <v>73</v>
      </c>
      <c r="AH31" s="33">
        <v>0</v>
      </c>
      <c r="AI31" s="33">
        <v>1105</v>
      </c>
      <c r="AJ31" s="33">
        <v>232</v>
      </c>
      <c r="AK31" s="33">
        <v>9627</v>
      </c>
      <c r="AL31" s="33">
        <v>797</v>
      </c>
      <c r="AM31" s="33">
        <v>9222</v>
      </c>
      <c r="AN31" s="33">
        <v>6686</v>
      </c>
      <c r="AO31" s="33">
        <v>0</v>
      </c>
      <c r="AP31" s="33">
        <v>3396</v>
      </c>
      <c r="AQ31" s="33">
        <v>845</v>
      </c>
      <c r="AR31" s="33">
        <v>276</v>
      </c>
      <c r="AS31" s="33">
        <v>14158</v>
      </c>
      <c r="AT31" s="33">
        <v>197</v>
      </c>
      <c r="AU31" s="33">
        <v>2882</v>
      </c>
      <c r="AV31" s="33">
        <v>0</v>
      </c>
      <c r="AW31" s="33">
        <v>1942</v>
      </c>
      <c r="AX31" s="33">
        <v>3619</v>
      </c>
      <c r="AY31" s="33">
        <v>223</v>
      </c>
      <c r="AZ31" s="33">
        <v>40</v>
      </c>
      <c r="BA31" s="33">
        <v>22089</v>
      </c>
      <c r="BB31" s="33">
        <v>1525</v>
      </c>
      <c r="BC31" s="33">
        <v>2027</v>
      </c>
      <c r="BD31" s="33">
        <v>353</v>
      </c>
      <c r="BE31" s="33">
        <v>80</v>
      </c>
      <c r="BF31" s="33">
        <v>779</v>
      </c>
    </row>
    <row r="32" spans="2:58" x14ac:dyDescent="0.25">
      <c r="B32" s="7" t="s">
        <v>29</v>
      </c>
      <c r="C32" s="34">
        <v>6515057</v>
      </c>
      <c r="D32" s="34">
        <v>5658768</v>
      </c>
      <c r="E32" s="34">
        <v>656441</v>
      </c>
      <c r="F32" s="32">
        <v>139830</v>
      </c>
      <c r="G32" s="33">
        <v>1201</v>
      </c>
      <c r="H32" s="33">
        <v>225</v>
      </c>
      <c r="I32" s="33">
        <v>1017</v>
      </c>
      <c r="J32" s="33">
        <v>167</v>
      </c>
      <c r="K32" s="33">
        <v>11556</v>
      </c>
      <c r="L32" s="33">
        <v>1388</v>
      </c>
      <c r="M32" s="33">
        <v>9445</v>
      </c>
      <c r="N32" s="33">
        <v>399</v>
      </c>
      <c r="O32" s="33">
        <v>676</v>
      </c>
      <c r="P32" s="33">
        <v>11396</v>
      </c>
      <c r="Q32" s="33">
        <v>3264</v>
      </c>
      <c r="R32" s="33">
        <v>733</v>
      </c>
      <c r="S32" s="33">
        <v>412</v>
      </c>
      <c r="T32" s="33">
        <v>2991</v>
      </c>
      <c r="U32" s="33">
        <v>640</v>
      </c>
      <c r="V32" s="33">
        <v>138</v>
      </c>
      <c r="W32" s="33">
        <v>969</v>
      </c>
      <c r="X32" s="33">
        <v>180</v>
      </c>
      <c r="Y32" s="33">
        <v>977</v>
      </c>
      <c r="Z32" s="33">
        <v>4006</v>
      </c>
      <c r="AA32" s="33">
        <v>2762</v>
      </c>
      <c r="AB32" s="33" t="s">
        <v>60</v>
      </c>
      <c r="AC32" s="33">
        <v>2629</v>
      </c>
      <c r="AD32" s="33">
        <v>862</v>
      </c>
      <c r="AE32" s="33">
        <v>356</v>
      </c>
      <c r="AF32" s="33">
        <v>1261</v>
      </c>
      <c r="AG32" s="33">
        <v>596</v>
      </c>
      <c r="AH32" s="33">
        <v>637</v>
      </c>
      <c r="AI32" s="33">
        <v>163</v>
      </c>
      <c r="AJ32" s="33">
        <v>12010</v>
      </c>
      <c r="AK32" s="33">
        <v>8332</v>
      </c>
      <c r="AL32" s="33">
        <v>199</v>
      </c>
      <c r="AM32" s="33">
        <v>19431</v>
      </c>
      <c r="AN32" s="33">
        <v>3964</v>
      </c>
      <c r="AO32" s="33">
        <v>61</v>
      </c>
      <c r="AP32" s="33">
        <v>1757</v>
      </c>
      <c r="AQ32" s="33">
        <v>90</v>
      </c>
      <c r="AR32" s="33">
        <v>178</v>
      </c>
      <c r="AS32" s="33">
        <v>6538</v>
      </c>
      <c r="AT32" s="33">
        <v>10182</v>
      </c>
      <c r="AU32" s="33">
        <v>1621</v>
      </c>
      <c r="AV32" s="33">
        <v>44</v>
      </c>
      <c r="AW32" s="33">
        <v>371</v>
      </c>
      <c r="AX32" s="33">
        <v>5203</v>
      </c>
      <c r="AY32" s="33">
        <v>548</v>
      </c>
      <c r="AZ32" s="33">
        <v>2246</v>
      </c>
      <c r="BA32" s="33">
        <v>2984</v>
      </c>
      <c r="BB32" s="33">
        <v>1673</v>
      </c>
      <c r="BC32" s="33">
        <v>911</v>
      </c>
      <c r="BD32" s="33">
        <v>441</v>
      </c>
      <c r="BE32" s="33">
        <v>0</v>
      </c>
      <c r="BF32" s="33">
        <v>4413</v>
      </c>
    </row>
    <row r="33" spans="2:58" x14ac:dyDescent="0.25">
      <c r="B33" s="7" t="s">
        <v>30</v>
      </c>
      <c r="C33" s="34">
        <v>9766574</v>
      </c>
      <c r="D33" s="34">
        <v>8340767</v>
      </c>
      <c r="E33" s="34">
        <v>1242917</v>
      </c>
      <c r="F33" s="32">
        <v>139158</v>
      </c>
      <c r="G33" s="33">
        <v>3527</v>
      </c>
      <c r="H33" s="33">
        <v>3456</v>
      </c>
      <c r="I33" s="33">
        <v>3840</v>
      </c>
      <c r="J33" s="33">
        <v>2054</v>
      </c>
      <c r="K33" s="33">
        <v>7793</v>
      </c>
      <c r="L33" s="33">
        <v>3425</v>
      </c>
      <c r="M33" s="33">
        <v>1656</v>
      </c>
      <c r="N33" s="33">
        <v>0</v>
      </c>
      <c r="O33" s="33">
        <v>256</v>
      </c>
      <c r="P33" s="33">
        <v>17712</v>
      </c>
      <c r="Q33" s="33">
        <v>4254</v>
      </c>
      <c r="R33" s="33">
        <v>630</v>
      </c>
      <c r="S33" s="33">
        <v>882</v>
      </c>
      <c r="T33" s="33">
        <v>9897</v>
      </c>
      <c r="U33" s="33">
        <v>7668</v>
      </c>
      <c r="V33" s="33">
        <v>1709</v>
      </c>
      <c r="W33" s="33">
        <v>1148</v>
      </c>
      <c r="X33" s="33">
        <v>2578</v>
      </c>
      <c r="Y33" s="33">
        <v>955</v>
      </c>
      <c r="Z33" s="33">
        <v>599</v>
      </c>
      <c r="AA33" s="33">
        <v>1035</v>
      </c>
      <c r="AB33" s="33">
        <v>2861</v>
      </c>
      <c r="AC33" s="33" t="s">
        <v>60</v>
      </c>
      <c r="AD33" s="33">
        <v>2671</v>
      </c>
      <c r="AE33" s="33">
        <v>715</v>
      </c>
      <c r="AF33" s="33">
        <v>2509</v>
      </c>
      <c r="AG33" s="33">
        <v>84</v>
      </c>
      <c r="AH33" s="33">
        <v>439</v>
      </c>
      <c r="AI33" s="33">
        <v>1215</v>
      </c>
      <c r="AJ33" s="33">
        <v>73</v>
      </c>
      <c r="AK33" s="33">
        <v>1849</v>
      </c>
      <c r="AL33" s="33">
        <v>508</v>
      </c>
      <c r="AM33" s="33">
        <v>6087</v>
      </c>
      <c r="AN33" s="33">
        <v>3405</v>
      </c>
      <c r="AO33" s="33">
        <v>159</v>
      </c>
      <c r="AP33" s="33">
        <v>11224</v>
      </c>
      <c r="AQ33" s="33">
        <v>917</v>
      </c>
      <c r="AR33" s="33">
        <v>647</v>
      </c>
      <c r="AS33" s="33">
        <v>2864</v>
      </c>
      <c r="AT33" s="33">
        <v>385</v>
      </c>
      <c r="AU33" s="33">
        <v>2185</v>
      </c>
      <c r="AV33" s="33">
        <v>571</v>
      </c>
      <c r="AW33" s="33">
        <v>3106</v>
      </c>
      <c r="AX33" s="33">
        <v>9935</v>
      </c>
      <c r="AY33" s="33">
        <v>642</v>
      </c>
      <c r="AZ33" s="33">
        <v>0</v>
      </c>
      <c r="BA33" s="33">
        <v>2327</v>
      </c>
      <c r="BB33" s="33">
        <v>1430</v>
      </c>
      <c r="BC33" s="33">
        <v>417</v>
      </c>
      <c r="BD33" s="33">
        <v>4018</v>
      </c>
      <c r="BE33" s="33">
        <v>841</v>
      </c>
      <c r="BF33" s="33">
        <v>908</v>
      </c>
    </row>
    <row r="34" spans="2:58" x14ac:dyDescent="0.25">
      <c r="B34" s="7" t="s">
        <v>31</v>
      </c>
      <c r="C34" s="34">
        <v>5277329</v>
      </c>
      <c r="D34" s="34">
        <v>4505462</v>
      </c>
      <c r="E34" s="34">
        <v>646176</v>
      </c>
      <c r="F34" s="32">
        <v>101029</v>
      </c>
      <c r="G34" s="33">
        <v>123</v>
      </c>
      <c r="H34" s="33">
        <v>893</v>
      </c>
      <c r="I34" s="33">
        <v>2314</v>
      </c>
      <c r="J34" s="33">
        <v>951</v>
      </c>
      <c r="K34" s="33">
        <v>6638</v>
      </c>
      <c r="L34" s="33">
        <v>2662</v>
      </c>
      <c r="M34" s="33">
        <v>74</v>
      </c>
      <c r="N34" s="33">
        <v>86</v>
      </c>
      <c r="O34" s="33">
        <v>367</v>
      </c>
      <c r="P34" s="33">
        <v>2820</v>
      </c>
      <c r="Q34" s="33">
        <v>840</v>
      </c>
      <c r="R34" s="33">
        <v>901</v>
      </c>
      <c r="S34" s="33">
        <v>402</v>
      </c>
      <c r="T34" s="33">
        <v>8209</v>
      </c>
      <c r="U34" s="33">
        <v>786</v>
      </c>
      <c r="V34" s="33">
        <v>6175</v>
      </c>
      <c r="W34" s="33">
        <v>606</v>
      </c>
      <c r="X34" s="33">
        <v>755</v>
      </c>
      <c r="Y34" s="33">
        <v>573</v>
      </c>
      <c r="Z34" s="33">
        <v>321</v>
      </c>
      <c r="AA34" s="33">
        <v>424</v>
      </c>
      <c r="AB34" s="33">
        <v>970</v>
      </c>
      <c r="AC34" s="33">
        <v>5164</v>
      </c>
      <c r="AD34" s="33" t="s">
        <v>60</v>
      </c>
      <c r="AE34" s="33">
        <v>549</v>
      </c>
      <c r="AF34" s="33">
        <v>1345</v>
      </c>
      <c r="AG34" s="33">
        <v>1457</v>
      </c>
      <c r="AH34" s="33">
        <v>1936</v>
      </c>
      <c r="AI34" s="33">
        <v>2682</v>
      </c>
      <c r="AJ34" s="33">
        <v>21</v>
      </c>
      <c r="AK34" s="33">
        <v>631</v>
      </c>
      <c r="AL34" s="33">
        <v>540</v>
      </c>
      <c r="AM34" s="33">
        <v>2416</v>
      </c>
      <c r="AN34" s="33">
        <v>845</v>
      </c>
      <c r="AO34" s="33">
        <v>7574</v>
      </c>
      <c r="AP34" s="33">
        <v>1961</v>
      </c>
      <c r="AQ34" s="33">
        <v>546</v>
      </c>
      <c r="AR34" s="33">
        <v>1800</v>
      </c>
      <c r="AS34" s="33">
        <v>870</v>
      </c>
      <c r="AT34" s="33">
        <v>0</v>
      </c>
      <c r="AU34" s="33">
        <v>447</v>
      </c>
      <c r="AV34" s="33">
        <v>5305</v>
      </c>
      <c r="AW34" s="33">
        <v>874</v>
      </c>
      <c r="AX34" s="33">
        <v>3062</v>
      </c>
      <c r="AY34" s="33">
        <v>919</v>
      </c>
      <c r="AZ34" s="33">
        <v>177</v>
      </c>
      <c r="BA34" s="33">
        <v>1034</v>
      </c>
      <c r="BB34" s="33">
        <v>1413</v>
      </c>
      <c r="BC34" s="33">
        <v>92</v>
      </c>
      <c r="BD34" s="33">
        <v>19255</v>
      </c>
      <c r="BE34" s="33">
        <v>224</v>
      </c>
      <c r="BF34" s="33">
        <v>54</v>
      </c>
    </row>
    <row r="35" spans="2:58" x14ac:dyDescent="0.25">
      <c r="B35" s="7" t="s">
        <v>32</v>
      </c>
      <c r="C35" s="34">
        <v>2943021</v>
      </c>
      <c r="D35" s="34">
        <v>2534036</v>
      </c>
      <c r="E35" s="34">
        <v>332934</v>
      </c>
      <c r="F35" s="32">
        <v>68511</v>
      </c>
      <c r="G35" s="33">
        <v>8922</v>
      </c>
      <c r="H35" s="33">
        <v>117</v>
      </c>
      <c r="I35" s="33">
        <v>556</v>
      </c>
      <c r="J35" s="33">
        <v>2315</v>
      </c>
      <c r="K35" s="33">
        <v>4723</v>
      </c>
      <c r="L35" s="33">
        <v>484</v>
      </c>
      <c r="M35" s="33">
        <v>54</v>
      </c>
      <c r="N35" s="33">
        <v>0</v>
      </c>
      <c r="O35" s="33">
        <v>415</v>
      </c>
      <c r="P35" s="33">
        <v>6152</v>
      </c>
      <c r="Q35" s="33">
        <v>3136</v>
      </c>
      <c r="R35" s="33">
        <v>369</v>
      </c>
      <c r="S35" s="33">
        <v>55</v>
      </c>
      <c r="T35" s="33">
        <v>2068</v>
      </c>
      <c r="U35" s="33">
        <v>611</v>
      </c>
      <c r="V35" s="33">
        <v>650</v>
      </c>
      <c r="W35" s="33">
        <v>66</v>
      </c>
      <c r="X35" s="33">
        <v>1626</v>
      </c>
      <c r="Y35" s="33">
        <v>7139</v>
      </c>
      <c r="Z35" s="33">
        <v>0</v>
      </c>
      <c r="AA35" s="33">
        <v>265</v>
      </c>
      <c r="AB35" s="33">
        <v>1445</v>
      </c>
      <c r="AC35" s="33">
        <v>1610</v>
      </c>
      <c r="AD35" s="33">
        <v>614</v>
      </c>
      <c r="AE35" s="33" t="s">
        <v>60</v>
      </c>
      <c r="AF35" s="33">
        <v>1581</v>
      </c>
      <c r="AG35" s="33">
        <v>0</v>
      </c>
      <c r="AH35" s="33">
        <v>118</v>
      </c>
      <c r="AI35" s="33">
        <v>84</v>
      </c>
      <c r="AJ35" s="33">
        <v>65</v>
      </c>
      <c r="AK35" s="33">
        <v>269</v>
      </c>
      <c r="AL35" s="33">
        <v>1075</v>
      </c>
      <c r="AM35" s="33">
        <v>364</v>
      </c>
      <c r="AN35" s="33">
        <v>483</v>
      </c>
      <c r="AO35" s="33">
        <v>0</v>
      </c>
      <c r="AP35" s="33">
        <v>991</v>
      </c>
      <c r="AQ35" s="33">
        <v>566</v>
      </c>
      <c r="AR35" s="33">
        <v>74</v>
      </c>
      <c r="AS35" s="33">
        <v>2568</v>
      </c>
      <c r="AT35" s="33">
        <v>41</v>
      </c>
      <c r="AU35" s="33">
        <v>398</v>
      </c>
      <c r="AV35" s="33">
        <v>6</v>
      </c>
      <c r="AW35" s="33">
        <v>7683</v>
      </c>
      <c r="AX35" s="33">
        <v>5243</v>
      </c>
      <c r="AY35" s="33">
        <v>332</v>
      </c>
      <c r="AZ35" s="33">
        <v>0</v>
      </c>
      <c r="BA35" s="33">
        <v>1453</v>
      </c>
      <c r="BB35" s="33">
        <v>286</v>
      </c>
      <c r="BC35" s="33">
        <v>303</v>
      </c>
      <c r="BD35" s="33">
        <v>1136</v>
      </c>
      <c r="BE35" s="33">
        <v>0</v>
      </c>
      <c r="BF35" s="33">
        <v>318</v>
      </c>
    </row>
    <row r="36" spans="2:58" x14ac:dyDescent="0.25">
      <c r="B36" s="7" t="s">
        <v>33</v>
      </c>
      <c r="C36" s="34">
        <v>5937896</v>
      </c>
      <c r="D36" s="34">
        <v>4963040</v>
      </c>
      <c r="E36" s="34">
        <v>801046</v>
      </c>
      <c r="F36" s="32">
        <v>149439</v>
      </c>
      <c r="G36" s="33">
        <v>1395</v>
      </c>
      <c r="H36" s="33">
        <v>2043</v>
      </c>
      <c r="I36" s="33">
        <v>2356</v>
      </c>
      <c r="J36" s="33">
        <v>6168</v>
      </c>
      <c r="K36" s="33">
        <v>8386</v>
      </c>
      <c r="L36" s="33">
        <v>3144</v>
      </c>
      <c r="M36" s="33">
        <v>1516</v>
      </c>
      <c r="N36" s="33">
        <v>0</v>
      </c>
      <c r="O36" s="33">
        <v>215</v>
      </c>
      <c r="P36" s="33">
        <v>4513</v>
      </c>
      <c r="Q36" s="33">
        <v>2964</v>
      </c>
      <c r="R36" s="33">
        <v>871</v>
      </c>
      <c r="S36" s="33">
        <v>560</v>
      </c>
      <c r="T36" s="33">
        <v>20161</v>
      </c>
      <c r="U36" s="33">
        <v>4404</v>
      </c>
      <c r="V36" s="33">
        <v>4811</v>
      </c>
      <c r="W36" s="33">
        <v>20884</v>
      </c>
      <c r="X36" s="33">
        <v>1993</v>
      </c>
      <c r="Y36" s="33">
        <v>1728</v>
      </c>
      <c r="Z36" s="33">
        <v>291</v>
      </c>
      <c r="AA36" s="33">
        <v>716</v>
      </c>
      <c r="AB36" s="33">
        <v>463</v>
      </c>
      <c r="AC36" s="33">
        <v>2830</v>
      </c>
      <c r="AD36" s="33">
        <v>2026</v>
      </c>
      <c r="AE36" s="33">
        <v>1641</v>
      </c>
      <c r="AF36" s="33" t="s">
        <v>60</v>
      </c>
      <c r="AG36" s="33">
        <v>845</v>
      </c>
      <c r="AH36" s="33">
        <v>4860</v>
      </c>
      <c r="AI36" s="33">
        <v>1544</v>
      </c>
      <c r="AJ36" s="33">
        <v>769</v>
      </c>
      <c r="AK36" s="33">
        <v>1114</v>
      </c>
      <c r="AL36" s="33">
        <v>1016</v>
      </c>
      <c r="AM36" s="33">
        <v>2904</v>
      </c>
      <c r="AN36" s="33">
        <v>3669</v>
      </c>
      <c r="AO36" s="33">
        <v>977</v>
      </c>
      <c r="AP36" s="33">
        <v>3240</v>
      </c>
      <c r="AQ36" s="33">
        <v>6073</v>
      </c>
      <c r="AR36" s="33">
        <v>777</v>
      </c>
      <c r="AS36" s="33">
        <v>1810</v>
      </c>
      <c r="AT36" s="33">
        <v>359</v>
      </c>
      <c r="AU36" s="33">
        <v>267</v>
      </c>
      <c r="AV36" s="33">
        <v>361</v>
      </c>
      <c r="AW36" s="33">
        <v>2676</v>
      </c>
      <c r="AX36" s="33">
        <v>10293</v>
      </c>
      <c r="AY36" s="33">
        <v>1697</v>
      </c>
      <c r="AZ36" s="33">
        <v>88</v>
      </c>
      <c r="BA36" s="33">
        <v>2684</v>
      </c>
      <c r="BB36" s="33">
        <v>2518</v>
      </c>
      <c r="BC36" s="33">
        <v>196</v>
      </c>
      <c r="BD36" s="33">
        <v>1503</v>
      </c>
      <c r="BE36" s="33">
        <v>1120</v>
      </c>
      <c r="BF36" s="33">
        <v>709</v>
      </c>
    </row>
    <row r="37" spans="2:58" x14ac:dyDescent="0.25">
      <c r="B37" s="7" t="s">
        <v>34</v>
      </c>
      <c r="C37" s="34">
        <v>987076</v>
      </c>
      <c r="D37" s="34">
        <v>828254</v>
      </c>
      <c r="E37" s="34">
        <v>122210</v>
      </c>
      <c r="F37" s="32">
        <v>33553</v>
      </c>
      <c r="G37" s="33">
        <v>449</v>
      </c>
      <c r="H37" s="33">
        <v>1118</v>
      </c>
      <c r="I37" s="33">
        <v>1971</v>
      </c>
      <c r="J37" s="33">
        <v>49</v>
      </c>
      <c r="K37" s="33">
        <v>3033</v>
      </c>
      <c r="L37" s="33">
        <v>2856</v>
      </c>
      <c r="M37" s="33">
        <v>58</v>
      </c>
      <c r="N37" s="33">
        <v>365</v>
      </c>
      <c r="O37" s="33">
        <v>0</v>
      </c>
      <c r="P37" s="33">
        <v>291</v>
      </c>
      <c r="Q37" s="33">
        <v>231</v>
      </c>
      <c r="R37" s="33">
        <v>32</v>
      </c>
      <c r="S37" s="33">
        <v>1543</v>
      </c>
      <c r="T37" s="33">
        <v>765</v>
      </c>
      <c r="U37" s="33">
        <v>646</v>
      </c>
      <c r="V37" s="33">
        <v>417</v>
      </c>
      <c r="W37" s="33">
        <v>845</v>
      </c>
      <c r="X37" s="33">
        <v>0</v>
      </c>
      <c r="Y37" s="33">
        <v>0</v>
      </c>
      <c r="Z37" s="33">
        <v>71</v>
      </c>
      <c r="AA37" s="33">
        <v>57</v>
      </c>
      <c r="AB37" s="33">
        <v>10</v>
      </c>
      <c r="AC37" s="33">
        <v>353</v>
      </c>
      <c r="AD37" s="33">
        <v>969</v>
      </c>
      <c r="AE37" s="33">
        <v>0</v>
      </c>
      <c r="AF37" s="33">
        <v>158</v>
      </c>
      <c r="AG37" s="33" t="s">
        <v>60</v>
      </c>
      <c r="AH37" s="33">
        <v>384</v>
      </c>
      <c r="AI37" s="33">
        <v>688</v>
      </c>
      <c r="AJ37" s="33">
        <v>0</v>
      </c>
      <c r="AK37" s="33">
        <v>889</v>
      </c>
      <c r="AL37" s="33">
        <v>264</v>
      </c>
      <c r="AM37" s="33">
        <v>422</v>
      </c>
      <c r="AN37" s="33">
        <v>1173</v>
      </c>
      <c r="AO37" s="33">
        <v>360</v>
      </c>
      <c r="AP37" s="33">
        <v>321</v>
      </c>
      <c r="AQ37" s="33">
        <v>96</v>
      </c>
      <c r="AR37" s="33">
        <v>1959</v>
      </c>
      <c r="AS37" s="33">
        <v>840</v>
      </c>
      <c r="AT37" s="33">
        <v>0</v>
      </c>
      <c r="AU37" s="33">
        <v>77</v>
      </c>
      <c r="AV37" s="33">
        <v>227</v>
      </c>
      <c r="AW37" s="33">
        <v>266</v>
      </c>
      <c r="AX37" s="33">
        <v>1329</v>
      </c>
      <c r="AY37" s="33">
        <v>1232</v>
      </c>
      <c r="AZ37" s="33">
        <v>53</v>
      </c>
      <c r="BA37" s="33">
        <v>278</v>
      </c>
      <c r="BB37" s="33">
        <v>3835</v>
      </c>
      <c r="BC37" s="33">
        <v>14</v>
      </c>
      <c r="BD37" s="33">
        <v>146</v>
      </c>
      <c r="BE37" s="33">
        <v>2413</v>
      </c>
      <c r="BF37" s="33">
        <v>353</v>
      </c>
    </row>
    <row r="38" spans="2:58" x14ac:dyDescent="0.25">
      <c r="B38" s="7" t="s">
        <v>35</v>
      </c>
      <c r="C38" s="34">
        <v>1817126</v>
      </c>
      <c r="D38" s="34">
        <v>1505191</v>
      </c>
      <c r="E38" s="34">
        <v>253269</v>
      </c>
      <c r="F38" s="32">
        <v>52070</v>
      </c>
      <c r="G38" s="33">
        <v>169</v>
      </c>
      <c r="H38" s="33">
        <v>721</v>
      </c>
      <c r="I38" s="33">
        <v>1646</v>
      </c>
      <c r="J38" s="33">
        <v>161</v>
      </c>
      <c r="K38" s="33">
        <v>5124</v>
      </c>
      <c r="L38" s="33">
        <v>3245</v>
      </c>
      <c r="M38" s="33">
        <v>381</v>
      </c>
      <c r="N38" s="33">
        <v>0</v>
      </c>
      <c r="O38" s="33">
        <v>29</v>
      </c>
      <c r="P38" s="33">
        <v>1105</v>
      </c>
      <c r="Q38" s="33">
        <v>434</v>
      </c>
      <c r="R38" s="33">
        <v>275</v>
      </c>
      <c r="S38" s="33">
        <v>506</v>
      </c>
      <c r="T38" s="33">
        <v>1415</v>
      </c>
      <c r="U38" s="33">
        <v>615</v>
      </c>
      <c r="V38" s="33">
        <v>9575</v>
      </c>
      <c r="W38" s="33">
        <v>3040</v>
      </c>
      <c r="X38" s="33">
        <v>352</v>
      </c>
      <c r="Y38" s="33">
        <v>222</v>
      </c>
      <c r="Z38" s="33">
        <v>122</v>
      </c>
      <c r="AA38" s="33">
        <v>318</v>
      </c>
      <c r="AB38" s="33">
        <v>0</v>
      </c>
      <c r="AC38" s="33">
        <v>683</v>
      </c>
      <c r="AD38" s="33">
        <v>1455</v>
      </c>
      <c r="AE38" s="33">
        <v>424</v>
      </c>
      <c r="AF38" s="33">
        <v>1848</v>
      </c>
      <c r="AG38" s="33">
        <v>64</v>
      </c>
      <c r="AH38" s="33" t="s">
        <v>60</v>
      </c>
      <c r="AI38" s="33">
        <v>240</v>
      </c>
      <c r="AJ38" s="33">
        <v>0</v>
      </c>
      <c r="AK38" s="33">
        <v>119</v>
      </c>
      <c r="AL38" s="33">
        <v>242</v>
      </c>
      <c r="AM38" s="33">
        <v>544</v>
      </c>
      <c r="AN38" s="33">
        <v>829</v>
      </c>
      <c r="AO38" s="33">
        <v>292</v>
      </c>
      <c r="AP38" s="33">
        <v>268</v>
      </c>
      <c r="AQ38" s="33">
        <v>1255</v>
      </c>
      <c r="AR38" s="33">
        <v>1556</v>
      </c>
      <c r="AS38" s="33">
        <v>252</v>
      </c>
      <c r="AT38" s="33">
        <v>0</v>
      </c>
      <c r="AU38" s="33">
        <v>243</v>
      </c>
      <c r="AV38" s="33">
        <v>2999</v>
      </c>
      <c r="AW38" s="33">
        <v>226</v>
      </c>
      <c r="AX38" s="33">
        <v>5343</v>
      </c>
      <c r="AY38" s="33">
        <v>734</v>
      </c>
      <c r="AZ38" s="33">
        <v>0</v>
      </c>
      <c r="BA38" s="33">
        <v>615</v>
      </c>
      <c r="BB38" s="33">
        <v>835</v>
      </c>
      <c r="BC38" s="33">
        <v>24</v>
      </c>
      <c r="BD38" s="33">
        <v>560</v>
      </c>
      <c r="BE38" s="33">
        <v>965</v>
      </c>
      <c r="BF38" s="33">
        <v>0</v>
      </c>
    </row>
    <row r="39" spans="2:58" x14ac:dyDescent="0.25">
      <c r="B39" s="7" t="s">
        <v>36</v>
      </c>
      <c r="C39" s="34">
        <v>2688336</v>
      </c>
      <c r="D39" s="34">
        <v>2084668</v>
      </c>
      <c r="E39" s="34">
        <v>480317</v>
      </c>
      <c r="F39" s="32">
        <v>110345</v>
      </c>
      <c r="G39" s="33">
        <v>280</v>
      </c>
      <c r="H39" s="33">
        <v>597</v>
      </c>
      <c r="I39" s="33">
        <v>10142</v>
      </c>
      <c r="J39" s="33">
        <v>310</v>
      </c>
      <c r="K39" s="33">
        <v>40114</v>
      </c>
      <c r="L39" s="33">
        <v>2714</v>
      </c>
      <c r="M39" s="33">
        <v>189</v>
      </c>
      <c r="N39" s="33">
        <v>184</v>
      </c>
      <c r="O39" s="33">
        <v>983</v>
      </c>
      <c r="P39" s="33">
        <v>2923</v>
      </c>
      <c r="Q39" s="33">
        <v>1731</v>
      </c>
      <c r="R39" s="33">
        <v>4093</v>
      </c>
      <c r="S39" s="33">
        <v>3929</v>
      </c>
      <c r="T39" s="33">
        <v>1668</v>
      </c>
      <c r="U39" s="33">
        <v>855</v>
      </c>
      <c r="V39" s="33">
        <v>114</v>
      </c>
      <c r="W39" s="33">
        <v>602</v>
      </c>
      <c r="X39" s="33">
        <v>628</v>
      </c>
      <c r="Y39" s="33">
        <v>78</v>
      </c>
      <c r="Z39" s="33">
        <v>49</v>
      </c>
      <c r="AA39" s="33">
        <v>931</v>
      </c>
      <c r="AB39" s="33">
        <v>256</v>
      </c>
      <c r="AC39" s="33">
        <v>1663</v>
      </c>
      <c r="AD39" s="33">
        <v>1055</v>
      </c>
      <c r="AE39" s="33">
        <v>203</v>
      </c>
      <c r="AF39" s="33">
        <v>335</v>
      </c>
      <c r="AG39" s="33">
        <v>1137</v>
      </c>
      <c r="AH39" s="33">
        <v>32</v>
      </c>
      <c r="AI39" s="33" t="s">
        <v>60</v>
      </c>
      <c r="AJ39" s="33">
        <v>0</v>
      </c>
      <c r="AK39" s="33">
        <v>2118</v>
      </c>
      <c r="AL39" s="33">
        <v>2136</v>
      </c>
      <c r="AM39" s="33">
        <v>1516</v>
      </c>
      <c r="AN39" s="33">
        <v>1333</v>
      </c>
      <c r="AO39" s="33">
        <v>0</v>
      </c>
      <c r="AP39" s="33">
        <v>1354</v>
      </c>
      <c r="AQ39" s="33">
        <v>258</v>
      </c>
      <c r="AR39" s="33">
        <v>1691</v>
      </c>
      <c r="AS39" s="33">
        <v>570</v>
      </c>
      <c r="AT39" s="33">
        <v>86</v>
      </c>
      <c r="AU39" s="33">
        <v>165</v>
      </c>
      <c r="AV39" s="33">
        <v>588</v>
      </c>
      <c r="AW39" s="33">
        <v>96</v>
      </c>
      <c r="AX39" s="33">
        <v>7249</v>
      </c>
      <c r="AY39" s="33">
        <v>3365</v>
      </c>
      <c r="AZ39" s="33">
        <v>0</v>
      </c>
      <c r="BA39" s="33">
        <v>1740</v>
      </c>
      <c r="BB39" s="33">
        <v>4680</v>
      </c>
      <c r="BC39" s="33">
        <v>0</v>
      </c>
      <c r="BD39" s="33">
        <v>2672</v>
      </c>
      <c r="BE39" s="33">
        <v>933</v>
      </c>
      <c r="BF39" s="33">
        <v>153</v>
      </c>
    </row>
    <row r="40" spans="2:58" x14ac:dyDescent="0.25">
      <c r="B40" s="7" t="s">
        <v>37</v>
      </c>
      <c r="C40" s="34">
        <v>1305678</v>
      </c>
      <c r="D40" s="34">
        <v>1141236</v>
      </c>
      <c r="E40" s="34">
        <v>122129</v>
      </c>
      <c r="F40" s="32">
        <v>37000</v>
      </c>
      <c r="G40" s="33">
        <v>193</v>
      </c>
      <c r="H40" s="33">
        <v>0</v>
      </c>
      <c r="I40" s="33">
        <v>246</v>
      </c>
      <c r="J40" s="33">
        <v>22</v>
      </c>
      <c r="K40" s="33">
        <v>547</v>
      </c>
      <c r="L40" s="33">
        <v>403</v>
      </c>
      <c r="M40" s="33">
        <v>1617</v>
      </c>
      <c r="N40" s="33">
        <v>20</v>
      </c>
      <c r="O40" s="33">
        <v>68</v>
      </c>
      <c r="P40" s="33">
        <v>1970</v>
      </c>
      <c r="Q40" s="33">
        <v>535</v>
      </c>
      <c r="R40" s="33">
        <v>0</v>
      </c>
      <c r="S40" s="33">
        <v>0</v>
      </c>
      <c r="T40" s="33">
        <v>478</v>
      </c>
      <c r="U40" s="33">
        <v>470</v>
      </c>
      <c r="V40" s="33">
        <v>47</v>
      </c>
      <c r="W40" s="33">
        <v>0</v>
      </c>
      <c r="X40" s="33">
        <v>0</v>
      </c>
      <c r="Y40" s="33">
        <v>0</v>
      </c>
      <c r="Z40" s="33">
        <v>3080</v>
      </c>
      <c r="AA40" s="33">
        <v>222</v>
      </c>
      <c r="AB40" s="33">
        <v>15526</v>
      </c>
      <c r="AC40" s="33">
        <v>155</v>
      </c>
      <c r="AD40" s="33">
        <v>104</v>
      </c>
      <c r="AE40" s="33">
        <v>160</v>
      </c>
      <c r="AF40" s="33">
        <v>153</v>
      </c>
      <c r="AG40" s="33">
        <v>230</v>
      </c>
      <c r="AH40" s="33">
        <v>33</v>
      </c>
      <c r="AI40" s="33">
        <v>186</v>
      </c>
      <c r="AJ40" s="33" t="s">
        <v>60</v>
      </c>
      <c r="AK40" s="33">
        <v>294</v>
      </c>
      <c r="AL40" s="33">
        <v>186</v>
      </c>
      <c r="AM40" s="33">
        <v>1471</v>
      </c>
      <c r="AN40" s="33">
        <v>1297</v>
      </c>
      <c r="AO40" s="33">
        <v>47</v>
      </c>
      <c r="AP40" s="33">
        <v>248</v>
      </c>
      <c r="AQ40" s="33">
        <v>0</v>
      </c>
      <c r="AR40" s="33">
        <v>198</v>
      </c>
      <c r="AS40" s="33">
        <v>1015</v>
      </c>
      <c r="AT40" s="33">
        <v>608</v>
      </c>
      <c r="AU40" s="33">
        <v>588</v>
      </c>
      <c r="AV40" s="33">
        <v>86</v>
      </c>
      <c r="AW40" s="33">
        <v>126</v>
      </c>
      <c r="AX40" s="33">
        <v>605</v>
      </c>
      <c r="AY40" s="33">
        <v>158</v>
      </c>
      <c r="AZ40" s="33">
        <v>2138</v>
      </c>
      <c r="BA40" s="33">
        <v>880</v>
      </c>
      <c r="BB40" s="33">
        <v>428</v>
      </c>
      <c r="BC40" s="33">
        <v>0</v>
      </c>
      <c r="BD40" s="33">
        <v>0</v>
      </c>
      <c r="BE40" s="33">
        <v>162</v>
      </c>
      <c r="BF40" s="33">
        <v>0</v>
      </c>
    </row>
    <row r="41" spans="2:58" x14ac:dyDescent="0.25">
      <c r="B41" s="7" t="s">
        <v>38</v>
      </c>
      <c r="C41" s="35">
        <v>8719952</v>
      </c>
      <c r="D41" s="35">
        <v>7825661</v>
      </c>
      <c r="E41" s="35">
        <v>693380</v>
      </c>
      <c r="F41" s="32">
        <v>140194</v>
      </c>
      <c r="G41" s="33">
        <v>189</v>
      </c>
      <c r="H41" s="33">
        <v>1198</v>
      </c>
      <c r="I41" s="33">
        <v>3784</v>
      </c>
      <c r="J41" s="33">
        <v>57</v>
      </c>
      <c r="K41" s="33">
        <v>5986</v>
      </c>
      <c r="L41" s="33">
        <v>2203</v>
      </c>
      <c r="M41" s="33">
        <v>1924</v>
      </c>
      <c r="N41" s="33">
        <v>2100</v>
      </c>
      <c r="O41" s="33">
        <v>781</v>
      </c>
      <c r="P41" s="33">
        <v>12907</v>
      </c>
      <c r="Q41" s="33">
        <v>4268</v>
      </c>
      <c r="R41" s="33">
        <v>264</v>
      </c>
      <c r="S41" s="33">
        <v>256</v>
      </c>
      <c r="T41" s="33">
        <v>3690</v>
      </c>
      <c r="U41" s="33">
        <v>718</v>
      </c>
      <c r="V41" s="33">
        <v>332</v>
      </c>
      <c r="W41" s="33">
        <v>317</v>
      </c>
      <c r="X41" s="33">
        <v>102</v>
      </c>
      <c r="Y41" s="33">
        <v>871</v>
      </c>
      <c r="Z41" s="33">
        <v>624</v>
      </c>
      <c r="AA41" s="33">
        <v>5335</v>
      </c>
      <c r="AB41" s="33">
        <v>4675</v>
      </c>
      <c r="AC41" s="33">
        <v>1889</v>
      </c>
      <c r="AD41" s="33">
        <v>1261</v>
      </c>
      <c r="AE41" s="33">
        <v>510</v>
      </c>
      <c r="AF41" s="33">
        <v>583</v>
      </c>
      <c r="AG41" s="33">
        <v>49</v>
      </c>
      <c r="AH41" s="33">
        <v>312</v>
      </c>
      <c r="AI41" s="33">
        <v>899</v>
      </c>
      <c r="AJ41" s="33">
        <v>499</v>
      </c>
      <c r="AK41" s="33" t="s">
        <v>60</v>
      </c>
      <c r="AL41" s="33">
        <v>355</v>
      </c>
      <c r="AM41" s="33">
        <v>40815</v>
      </c>
      <c r="AN41" s="33">
        <v>2482</v>
      </c>
      <c r="AO41" s="33">
        <v>61</v>
      </c>
      <c r="AP41" s="33">
        <v>1121</v>
      </c>
      <c r="AQ41" s="33">
        <v>773</v>
      </c>
      <c r="AR41" s="33">
        <v>360</v>
      </c>
      <c r="AS41" s="33">
        <v>19733</v>
      </c>
      <c r="AT41" s="33">
        <v>463</v>
      </c>
      <c r="AU41" s="33">
        <v>1586</v>
      </c>
      <c r="AV41" s="33">
        <v>0</v>
      </c>
      <c r="AW41" s="33">
        <v>1412</v>
      </c>
      <c r="AX41" s="33">
        <v>3801</v>
      </c>
      <c r="AY41" s="33">
        <v>256</v>
      </c>
      <c r="AZ41" s="33">
        <v>0</v>
      </c>
      <c r="BA41" s="33">
        <v>4458</v>
      </c>
      <c r="BB41" s="33">
        <v>2454</v>
      </c>
      <c r="BC41" s="33">
        <v>1252</v>
      </c>
      <c r="BD41" s="33">
        <v>214</v>
      </c>
      <c r="BE41" s="33">
        <v>15</v>
      </c>
      <c r="BF41" s="33">
        <v>4312</v>
      </c>
    </row>
    <row r="42" spans="2:58" x14ac:dyDescent="0.25">
      <c r="B42" s="7" t="s">
        <v>39</v>
      </c>
      <c r="C42" s="35">
        <v>2055293</v>
      </c>
      <c r="D42" s="35">
        <v>1753413</v>
      </c>
      <c r="E42" s="35">
        <v>228218</v>
      </c>
      <c r="F42" s="32">
        <v>62130</v>
      </c>
      <c r="G42" s="33">
        <v>410</v>
      </c>
      <c r="H42" s="33">
        <v>416</v>
      </c>
      <c r="I42" s="33">
        <v>7444</v>
      </c>
      <c r="J42" s="33">
        <v>682</v>
      </c>
      <c r="K42" s="33">
        <v>7066</v>
      </c>
      <c r="L42" s="33">
        <v>5525</v>
      </c>
      <c r="M42" s="33">
        <v>0</v>
      </c>
      <c r="N42" s="33">
        <v>0</v>
      </c>
      <c r="O42" s="33">
        <v>212</v>
      </c>
      <c r="P42" s="33">
        <v>2806</v>
      </c>
      <c r="Q42" s="33">
        <v>676</v>
      </c>
      <c r="R42" s="33">
        <v>81</v>
      </c>
      <c r="S42" s="33">
        <v>355</v>
      </c>
      <c r="T42" s="33">
        <v>466</v>
      </c>
      <c r="U42" s="33">
        <v>2030</v>
      </c>
      <c r="V42" s="33">
        <v>0</v>
      </c>
      <c r="W42" s="33">
        <v>1333</v>
      </c>
      <c r="X42" s="33">
        <v>87</v>
      </c>
      <c r="Y42" s="33">
        <v>184</v>
      </c>
      <c r="Z42" s="33">
        <v>510</v>
      </c>
      <c r="AA42" s="33">
        <v>2277</v>
      </c>
      <c r="AB42" s="33">
        <v>252</v>
      </c>
      <c r="AC42" s="33">
        <v>908</v>
      </c>
      <c r="AD42" s="33">
        <v>438</v>
      </c>
      <c r="AE42" s="33">
        <v>556</v>
      </c>
      <c r="AF42" s="33">
        <v>1183</v>
      </c>
      <c r="AG42" s="33">
        <v>544</v>
      </c>
      <c r="AH42" s="33">
        <v>353</v>
      </c>
      <c r="AI42" s="33">
        <v>2099</v>
      </c>
      <c r="AJ42" s="33">
        <v>114</v>
      </c>
      <c r="AK42" s="33">
        <v>245</v>
      </c>
      <c r="AL42" s="33" t="s">
        <v>60</v>
      </c>
      <c r="AM42" s="33">
        <v>1445</v>
      </c>
      <c r="AN42" s="33">
        <v>522</v>
      </c>
      <c r="AO42" s="33">
        <v>264</v>
      </c>
      <c r="AP42" s="33">
        <v>1742</v>
      </c>
      <c r="AQ42" s="33">
        <v>234</v>
      </c>
      <c r="AR42" s="33">
        <v>916</v>
      </c>
      <c r="AS42" s="33">
        <v>492</v>
      </c>
      <c r="AT42" s="33">
        <v>0</v>
      </c>
      <c r="AU42" s="33">
        <v>145</v>
      </c>
      <c r="AV42" s="33">
        <v>240</v>
      </c>
      <c r="AW42" s="33">
        <v>899</v>
      </c>
      <c r="AX42" s="33">
        <v>13633</v>
      </c>
      <c r="AY42" s="33">
        <v>303</v>
      </c>
      <c r="AZ42" s="33">
        <v>71</v>
      </c>
      <c r="BA42" s="33">
        <v>425</v>
      </c>
      <c r="BB42" s="33">
        <v>924</v>
      </c>
      <c r="BC42" s="33">
        <v>0</v>
      </c>
      <c r="BD42" s="33">
        <v>340</v>
      </c>
      <c r="BE42" s="33">
        <v>283</v>
      </c>
      <c r="BF42" s="33">
        <v>99</v>
      </c>
    </row>
    <row r="43" spans="2:58" x14ac:dyDescent="0.25">
      <c r="B43" s="7" t="s">
        <v>40</v>
      </c>
      <c r="C43" s="35">
        <v>19248685</v>
      </c>
      <c r="D43" s="35">
        <v>17055260</v>
      </c>
      <c r="E43" s="35">
        <v>1756105</v>
      </c>
      <c r="F43" s="32">
        <v>282209</v>
      </c>
      <c r="G43" s="33">
        <v>1812</v>
      </c>
      <c r="H43" s="33">
        <v>6124</v>
      </c>
      <c r="I43" s="33">
        <v>2821</v>
      </c>
      <c r="J43" s="33">
        <v>1041</v>
      </c>
      <c r="K43" s="33">
        <v>25761</v>
      </c>
      <c r="L43" s="33">
        <v>3724</v>
      </c>
      <c r="M43" s="33">
        <v>15123</v>
      </c>
      <c r="N43" s="33">
        <v>1124</v>
      </c>
      <c r="O43" s="33">
        <v>3702</v>
      </c>
      <c r="P43" s="33">
        <v>29344</v>
      </c>
      <c r="Q43" s="33">
        <v>10584</v>
      </c>
      <c r="R43" s="33">
        <v>1002</v>
      </c>
      <c r="S43" s="33">
        <v>434</v>
      </c>
      <c r="T43" s="33">
        <v>6914</v>
      </c>
      <c r="U43" s="33">
        <v>2198</v>
      </c>
      <c r="V43" s="33">
        <v>928</v>
      </c>
      <c r="W43" s="33">
        <v>838</v>
      </c>
      <c r="X43" s="33">
        <v>2414</v>
      </c>
      <c r="Y43" s="33">
        <v>1495</v>
      </c>
      <c r="Z43" s="33">
        <v>2915</v>
      </c>
      <c r="AA43" s="33">
        <v>5037</v>
      </c>
      <c r="AB43" s="33">
        <v>14646</v>
      </c>
      <c r="AC43" s="33">
        <v>3936</v>
      </c>
      <c r="AD43" s="33">
        <v>1824</v>
      </c>
      <c r="AE43" s="33">
        <v>401</v>
      </c>
      <c r="AF43" s="33">
        <v>1417</v>
      </c>
      <c r="AG43" s="33">
        <v>391</v>
      </c>
      <c r="AH43" s="33">
        <v>579</v>
      </c>
      <c r="AI43" s="33">
        <v>1785</v>
      </c>
      <c r="AJ43" s="33">
        <v>2972</v>
      </c>
      <c r="AK43" s="33">
        <v>41450</v>
      </c>
      <c r="AL43" s="33">
        <v>461</v>
      </c>
      <c r="AM43" s="33" t="s">
        <v>60</v>
      </c>
      <c r="AN43" s="33">
        <v>9336</v>
      </c>
      <c r="AO43" s="33">
        <v>374</v>
      </c>
      <c r="AP43" s="33">
        <v>5191</v>
      </c>
      <c r="AQ43" s="33">
        <v>1425</v>
      </c>
      <c r="AR43" s="33">
        <v>2189</v>
      </c>
      <c r="AS43" s="33">
        <v>26596</v>
      </c>
      <c r="AT43" s="33">
        <v>1393</v>
      </c>
      <c r="AU43" s="33">
        <v>6947</v>
      </c>
      <c r="AV43" s="33">
        <v>112</v>
      </c>
      <c r="AW43" s="33">
        <v>2660</v>
      </c>
      <c r="AX43" s="33">
        <v>9151</v>
      </c>
      <c r="AY43" s="33">
        <v>773</v>
      </c>
      <c r="AZ43" s="33">
        <v>3882</v>
      </c>
      <c r="BA43" s="33">
        <v>10800</v>
      </c>
      <c r="BB43" s="33">
        <v>2986</v>
      </c>
      <c r="BC43" s="33">
        <v>631</v>
      </c>
      <c r="BD43" s="33">
        <v>1878</v>
      </c>
      <c r="BE43" s="33">
        <v>688</v>
      </c>
      <c r="BF43" s="33">
        <v>10582</v>
      </c>
    </row>
    <row r="44" spans="2:58" x14ac:dyDescent="0.25">
      <c r="B44" s="7" t="s">
        <v>41</v>
      </c>
      <c r="C44" s="35">
        <v>9539412</v>
      </c>
      <c r="D44" s="35">
        <v>8070238</v>
      </c>
      <c r="E44" s="35">
        <v>1160510</v>
      </c>
      <c r="F44" s="32">
        <v>265291</v>
      </c>
      <c r="G44" s="33">
        <v>5420</v>
      </c>
      <c r="H44" s="33">
        <v>3991</v>
      </c>
      <c r="I44" s="33">
        <v>4286</v>
      </c>
      <c r="J44" s="33">
        <v>327</v>
      </c>
      <c r="K44" s="33">
        <v>15373</v>
      </c>
      <c r="L44" s="33">
        <v>3919</v>
      </c>
      <c r="M44" s="33">
        <v>1975</v>
      </c>
      <c r="N44" s="33">
        <v>954</v>
      </c>
      <c r="O44" s="33">
        <v>1135</v>
      </c>
      <c r="P44" s="33">
        <v>28044</v>
      </c>
      <c r="Q44" s="33">
        <v>16192</v>
      </c>
      <c r="R44" s="33">
        <v>1806</v>
      </c>
      <c r="S44" s="33">
        <v>675</v>
      </c>
      <c r="T44" s="33">
        <v>5971</v>
      </c>
      <c r="U44" s="33">
        <v>3228</v>
      </c>
      <c r="V44" s="33">
        <v>654</v>
      </c>
      <c r="W44" s="33">
        <v>4995</v>
      </c>
      <c r="X44" s="33">
        <v>1637</v>
      </c>
      <c r="Y44" s="33">
        <v>2936</v>
      </c>
      <c r="Z44" s="33">
        <v>824</v>
      </c>
      <c r="AA44" s="33">
        <v>10485</v>
      </c>
      <c r="AB44" s="33">
        <v>9053</v>
      </c>
      <c r="AC44" s="33">
        <v>7530</v>
      </c>
      <c r="AD44" s="33">
        <v>1294</v>
      </c>
      <c r="AE44" s="33">
        <v>1273</v>
      </c>
      <c r="AF44" s="33">
        <v>2638</v>
      </c>
      <c r="AG44" s="33">
        <v>563</v>
      </c>
      <c r="AH44" s="33">
        <v>1056</v>
      </c>
      <c r="AI44" s="33">
        <v>1048</v>
      </c>
      <c r="AJ44" s="33">
        <v>2078</v>
      </c>
      <c r="AK44" s="33">
        <v>10374</v>
      </c>
      <c r="AL44" s="33">
        <v>1737</v>
      </c>
      <c r="AM44" s="33">
        <v>18321</v>
      </c>
      <c r="AN44" s="33" t="s">
        <v>60</v>
      </c>
      <c r="AO44" s="33">
        <v>189</v>
      </c>
      <c r="AP44" s="33">
        <v>10187</v>
      </c>
      <c r="AQ44" s="33">
        <v>1390</v>
      </c>
      <c r="AR44" s="33">
        <v>1175</v>
      </c>
      <c r="AS44" s="33">
        <v>9450</v>
      </c>
      <c r="AT44" s="33">
        <v>444</v>
      </c>
      <c r="AU44" s="33">
        <v>20427</v>
      </c>
      <c r="AV44" s="33">
        <v>565</v>
      </c>
      <c r="AW44" s="33">
        <v>6057</v>
      </c>
      <c r="AX44" s="33">
        <v>6621</v>
      </c>
      <c r="AY44" s="33">
        <v>961</v>
      </c>
      <c r="AZ44" s="33">
        <v>212</v>
      </c>
      <c r="BA44" s="33">
        <v>27302</v>
      </c>
      <c r="BB44" s="33">
        <v>3295</v>
      </c>
      <c r="BC44" s="33">
        <v>2780</v>
      </c>
      <c r="BD44" s="33">
        <v>2291</v>
      </c>
      <c r="BE44" s="33">
        <v>153</v>
      </c>
      <c r="BF44" s="33">
        <v>844</v>
      </c>
    </row>
    <row r="45" spans="2:58" x14ac:dyDescent="0.25">
      <c r="B45" s="7" t="s">
        <v>42</v>
      </c>
      <c r="C45" s="35">
        <v>675161</v>
      </c>
      <c r="D45" s="35">
        <v>559906</v>
      </c>
      <c r="E45" s="35">
        <v>79837</v>
      </c>
      <c r="F45" s="32">
        <v>32510</v>
      </c>
      <c r="G45" s="33">
        <v>97</v>
      </c>
      <c r="H45" s="33">
        <v>393</v>
      </c>
      <c r="I45" s="33">
        <v>1313</v>
      </c>
      <c r="J45" s="33">
        <v>249</v>
      </c>
      <c r="K45" s="33">
        <v>1356</v>
      </c>
      <c r="L45" s="33">
        <v>1229</v>
      </c>
      <c r="M45" s="33">
        <v>0</v>
      </c>
      <c r="N45" s="33">
        <v>84</v>
      </c>
      <c r="O45" s="33">
        <v>0</v>
      </c>
      <c r="P45" s="33">
        <v>459</v>
      </c>
      <c r="Q45" s="33">
        <v>364</v>
      </c>
      <c r="R45" s="33">
        <v>138</v>
      </c>
      <c r="S45" s="33">
        <v>1209</v>
      </c>
      <c r="T45" s="33">
        <v>571</v>
      </c>
      <c r="U45" s="33">
        <v>130</v>
      </c>
      <c r="V45" s="33">
        <v>208</v>
      </c>
      <c r="W45" s="33">
        <v>75</v>
      </c>
      <c r="X45" s="33">
        <v>0</v>
      </c>
      <c r="Y45" s="33">
        <v>422</v>
      </c>
      <c r="Z45" s="33">
        <v>50</v>
      </c>
      <c r="AA45" s="33">
        <v>10</v>
      </c>
      <c r="AB45" s="33">
        <v>369</v>
      </c>
      <c r="AC45" s="33">
        <v>328</v>
      </c>
      <c r="AD45" s="33">
        <v>12244</v>
      </c>
      <c r="AE45" s="33">
        <v>80</v>
      </c>
      <c r="AF45" s="33">
        <v>330</v>
      </c>
      <c r="AG45" s="33">
        <v>1227</v>
      </c>
      <c r="AH45" s="33">
        <v>218</v>
      </c>
      <c r="AI45" s="33">
        <v>845</v>
      </c>
      <c r="AJ45" s="33">
        <v>0</v>
      </c>
      <c r="AK45" s="33">
        <v>183</v>
      </c>
      <c r="AL45" s="33">
        <v>99</v>
      </c>
      <c r="AM45" s="33">
        <v>264</v>
      </c>
      <c r="AN45" s="33">
        <v>900</v>
      </c>
      <c r="AO45" s="33" t="s">
        <v>60</v>
      </c>
      <c r="AP45" s="33">
        <v>286</v>
      </c>
      <c r="AQ45" s="33">
        <v>59</v>
      </c>
      <c r="AR45" s="33">
        <v>264</v>
      </c>
      <c r="AS45" s="33">
        <v>652</v>
      </c>
      <c r="AT45" s="33">
        <v>0</v>
      </c>
      <c r="AU45" s="33">
        <v>1</v>
      </c>
      <c r="AV45" s="33">
        <v>1293</v>
      </c>
      <c r="AW45" s="33">
        <v>113</v>
      </c>
      <c r="AX45" s="33">
        <v>1862</v>
      </c>
      <c r="AY45" s="33">
        <v>429</v>
      </c>
      <c r="AZ45" s="33">
        <v>0</v>
      </c>
      <c r="BA45" s="33">
        <v>166</v>
      </c>
      <c r="BB45" s="33">
        <v>404</v>
      </c>
      <c r="BC45" s="33">
        <v>0</v>
      </c>
      <c r="BD45" s="33">
        <v>1398</v>
      </c>
      <c r="BE45" s="33">
        <v>139</v>
      </c>
      <c r="BF45" s="33">
        <v>76</v>
      </c>
    </row>
    <row r="46" spans="2:58" x14ac:dyDescent="0.25">
      <c r="B46" s="7" t="s">
        <v>43</v>
      </c>
      <c r="C46" s="35">
        <v>11418944</v>
      </c>
      <c r="D46" s="35">
        <v>9764366</v>
      </c>
      <c r="E46" s="35">
        <v>1425709</v>
      </c>
      <c r="F46" s="32">
        <v>191778</v>
      </c>
      <c r="G46" s="33">
        <v>1567</v>
      </c>
      <c r="H46" s="33">
        <v>1637</v>
      </c>
      <c r="I46" s="33">
        <v>6763</v>
      </c>
      <c r="J46" s="33">
        <v>1952</v>
      </c>
      <c r="K46" s="33">
        <v>9032</v>
      </c>
      <c r="L46" s="33">
        <v>2690</v>
      </c>
      <c r="M46" s="33">
        <v>1189</v>
      </c>
      <c r="N46" s="33">
        <v>263</v>
      </c>
      <c r="O46" s="33">
        <v>587</v>
      </c>
      <c r="P46" s="33">
        <v>16492</v>
      </c>
      <c r="Q46" s="33">
        <v>4290</v>
      </c>
      <c r="R46" s="33">
        <v>1044</v>
      </c>
      <c r="S46" s="33">
        <v>312</v>
      </c>
      <c r="T46" s="33">
        <v>7027</v>
      </c>
      <c r="U46" s="33">
        <v>11588</v>
      </c>
      <c r="V46" s="33">
        <v>1146</v>
      </c>
      <c r="W46" s="33">
        <v>657</v>
      </c>
      <c r="X46" s="33">
        <v>12744</v>
      </c>
      <c r="Y46" s="33">
        <v>1872</v>
      </c>
      <c r="Z46" s="33">
        <v>0</v>
      </c>
      <c r="AA46" s="33">
        <v>4982</v>
      </c>
      <c r="AB46" s="33">
        <v>2101</v>
      </c>
      <c r="AC46" s="33">
        <v>14330</v>
      </c>
      <c r="AD46" s="33">
        <v>1788</v>
      </c>
      <c r="AE46" s="33">
        <v>691</v>
      </c>
      <c r="AF46" s="33">
        <v>2003</v>
      </c>
      <c r="AG46" s="33">
        <v>101</v>
      </c>
      <c r="AH46" s="33">
        <v>1176</v>
      </c>
      <c r="AI46" s="33">
        <v>1851</v>
      </c>
      <c r="AJ46" s="33">
        <v>1992</v>
      </c>
      <c r="AK46" s="33">
        <v>3936</v>
      </c>
      <c r="AL46" s="33">
        <v>255</v>
      </c>
      <c r="AM46" s="33">
        <v>8784</v>
      </c>
      <c r="AN46" s="33">
        <v>4572</v>
      </c>
      <c r="AO46" s="33">
        <v>204</v>
      </c>
      <c r="AP46" s="33" t="s">
        <v>60</v>
      </c>
      <c r="AQ46" s="33">
        <v>2333</v>
      </c>
      <c r="AR46" s="33">
        <v>1326</v>
      </c>
      <c r="AS46" s="33">
        <v>14292</v>
      </c>
      <c r="AT46" s="33">
        <v>369</v>
      </c>
      <c r="AU46" s="33">
        <v>3826</v>
      </c>
      <c r="AV46" s="33">
        <v>34</v>
      </c>
      <c r="AW46" s="33">
        <v>6468</v>
      </c>
      <c r="AX46" s="33">
        <v>11987</v>
      </c>
      <c r="AY46" s="33">
        <v>691</v>
      </c>
      <c r="AZ46" s="33">
        <v>68</v>
      </c>
      <c r="BA46" s="33">
        <v>5425</v>
      </c>
      <c r="BB46" s="33">
        <v>1979</v>
      </c>
      <c r="BC46" s="33">
        <v>7548</v>
      </c>
      <c r="BD46" s="33">
        <v>2534</v>
      </c>
      <c r="BE46" s="33">
        <v>1280</v>
      </c>
      <c r="BF46" s="33">
        <v>1607</v>
      </c>
    </row>
    <row r="47" spans="2:58" x14ac:dyDescent="0.25">
      <c r="B47" s="7" t="s">
        <v>44</v>
      </c>
      <c r="C47" s="35">
        <v>3742698</v>
      </c>
      <c r="D47" s="35">
        <v>3089041</v>
      </c>
      <c r="E47" s="35">
        <v>528498</v>
      </c>
      <c r="F47" s="32">
        <v>108878</v>
      </c>
      <c r="G47" s="33">
        <v>591</v>
      </c>
      <c r="H47" s="33">
        <v>1137</v>
      </c>
      <c r="I47" s="33">
        <v>3770</v>
      </c>
      <c r="J47" s="33">
        <v>6894</v>
      </c>
      <c r="K47" s="33">
        <v>8233</v>
      </c>
      <c r="L47" s="33">
        <v>3273</v>
      </c>
      <c r="M47" s="33">
        <v>97</v>
      </c>
      <c r="N47" s="33">
        <v>66</v>
      </c>
      <c r="O47" s="33">
        <v>191</v>
      </c>
      <c r="P47" s="33">
        <v>6056</v>
      </c>
      <c r="Q47" s="33">
        <v>3514</v>
      </c>
      <c r="R47" s="33">
        <v>140</v>
      </c>
      <c r="S47" s="33">
        <v>21</v>
      </c>
      <c r="T47" s="33">
        <v>2179</v>
      </c>
      <c r="U47" s="33">
        <v>2113</v>
      </c>
      <c r="V47" s="33">
        <v>580</v>
      </c>
      <c r="W47" s="33">
        <v>4626</v>
      </c>
      <c r="X47" s="33">
        <v>1398</v>
      </c>
      <c r="Y47" s="33">
        <v>1934</v>
      </c>
      <c r="Z47" s="33">
        <v>271</v>
      </c>
      <c r="AA47" s="33">
        <v>432</v>
      </c>
      <c r="AB47" s="33">
        <v>160</v>
      </c>
      <c r="AC47" s="33">
        <v>1038</v>
      </c>
      <c r="AD47" s="33">
        <v>497</v>
      </c>
      <c r="AE47" s="33">
        <v>199</v>
      </c>
      <c r="AF47" s="33">
        <v>5781</v>
      </c>
      <c r="AG47" s="33">
        <v>803</v>
      </c>
      <c r="AH47" s="33">
        <v>1979</v>
      </c>
      <c r="AI47" s="33">
        <v>705</v>
      </c>
      <c r="AJ47" s="33">
        <v>0</v>
      </c>
      <c r="AK47" s="33">
        <v>391</v>
      </c>
      <c r="AL47" s="33">
        <v>403</v>
      </c>
      <c r="AM47" s="33">
        <v>1858</v>
      </c>
      <c r="AN47" s="33">
        <v>1322</v>
      </c>
      <c r="AO47" s="33">
        <v>928</v>
      </c>
      <c r="AP47" s="33">
        <v>1608</v>
      </c>
      <c r="AQ47" s="33" t="s">
        <v>60</v>
      </c>
      <c r="AR47" s="33">
        <v>917</v>
      </c>
      <c r="AS47" s="33">
        <v>1116</v>
      </c>
      <c r="AT47" s="33">
        <v>152</v>
      </c>
      <c r="AU47" s="33">
        <v>2015</v>
      </c>
      <c r="AV47" s="33">
        <v>600</v>
      </c>
      <c r="AW47" s="33">
        <v>1700</v>
      </c>
      <c r="AX47" s="33">
        <v>31595</v>
      </c>
      <c r="AY47" s="33">
        <v>587</v>
      </c>
      <c r="AZ47" s="33">
        <v>0</v>
      </c>
      <c r="BA47" s="33">
        <v>1013</v>
      </c>
      <c r="BB47" s="33">
        <v>1246</v>
      </c>
      <c r="BC47" s="33">
        <v>44</v>
      </c>
      <c r="BD47" s="33">
        <v>942</v>
      </c>
      <c r="BE47" s="33">
        <v>1763</v>
      </c>
      <c r="BF47" s="33">
        <v>105</v>
      </c>
    </row>
    <row r="48" spans="2:58" x14ac:dyDescent="0.25">
      <c r="B48" s="7" t="s">
        <v>45</v>
      </c>
      <c r="C48" s="35">
        <v>3828714</v>
      </c>
      <c r="D48" s="35">
        <v>3128121</v>
      </c>
      <c r="E48" s="35">
        <v>549332</v>
      </c>
      <c r="F48" s="32">
        <v>127906</v>
      </c>
      <c r="G48" s="33">
        <v>758</v>
      </c>
      <c r="H48" s="33">
        <v>1935</v>
      </c>
      <c r="I48" s="33">
        <v>7911</v>
      </c>
      <c r="J48" s="33">
        <v>988</v>
      </c>
      <c r="K48" s="33">
        <v>34214</v>
      </c>
      <c r="L48" s="33">
        <v>2110</v>
      </c>
      <c r="M48" s="33">
        <v>949</v>
      </c>
      <c r="N48" s="33">
        <v>251</v>
      </c>
      <c r="O48" s="33">
        <v>349</v>
      </c>
      <c r="P48" s="33">
        <v>3384</v>
      </c>
      <c r="Q48" s="33">
        <v>1946</v>
      </c>
      <c r="R48" s="33">
        <v>2491</v>
      </c>
      <c r="S48" s="33">
        <v>6236</v>
      </c>
      <c r="T48" s="33">
        <v>1350</v>
      </c>
      <c r="U48" s="33">
        <v>1371</v>
      </c>
      <c r="V48" s="33">
        <v>659</v>
      </c>
      <c r="W48" s="33">
        <v>1263</v>
      </c>
      <c r="X48" s="33">
        <v>71</v>
      </c>
      <c r="Y48" s="33">
        <v>0</v>
      </c>
      <c r="Z48" s="33">
        <v>269</v>
      </c>
      <c r="AA48" s="33">
        <v>453</v>
      </c>
      <c r="AB48" s="33">
        <v>1423</v>
      </c>
      <c r="AC48" s="33">
        <v>1652</v>
      </c>
      <c r="AD48" s="33">
        <v>1413</v>
      </c>
      <c r="AE48" s="33">
        <v>7</v>
      </c>
      <c r="AF48" s="33">
        <v>1172</v>
      </c>
      <c r="AG48" s="33">
        <v>1079</v>
      </c>
      <c r="AH48" s="33">
        <v>324</v>
      </c>
      <c r="AI48" s="33">
        <v>7222</v>
      </c>
      <c r="AJ48" s="33">
        <v>427</v>
      </c>
      <c r="AK48" s="33">
        <v>1322</v>
      </c>
      <c r="AL48" s="33">
        <v>537</v>
      </c>
      <c r="AM48" s="33">
        <v>2056</v>
      </c>
      <c r="AN48" s="33">
        <v>1099</v>
      </c>
      <c r="AO48" s="33">
        <v>313</v>
      </c>
      <c r="AP48" s="33">
        <v>949</v>
      </c>
      <c r="AQ48" s="33">
        <v>2034</v>
      </c>
      <c r="AR48" s="33" t="s">
        <v>60</v>
      </c>
      <c r="AS48" s="33">
        <v>1407</v>
      </c>
      <c r="AT48" s="33">
        <v>0</v>
      </c>
      <c r="AU48" s="33">
        <v>370</v>
      </c>
      <c r="AV48" s="33">
        <v>417</v>
      </c>
      <c r="AW48" s="33">
        <v>673</v>
      </c>
      <c r="AX48" s="33">
        <v>4498</v>
      </c>
      <c r="AY48" s="33">
        <v>3443</v>
      </c>
      <c r="AZ48" s="33">
        <v>176</v>
      </c>
      <c r="BA48" s="33">
        <v>1179</v>
      </c>
      <c r="BB48" s="33">
        <v>21862</v>
      </c>
      <c r="BC48" s="33">
        <v>66</v>
      </c>
      <c r="BD48" s="33">
        <v>914</v>
      </c>
      <c r="BE48" s="33">
        <v>914</v>
      </c>
      <c r="BF48" s="33">
        <v>4</v>
      </c>
    </row>
    <row r="49" spans="2:58" x14ac:dyDescent="0.25">
      <c r="B49" s="7" t="s">
        <v>46</v>
      </c>
      <c r="C49" s="35">
        <v>12610486</v>
      </c>
      <c r="D49" s="35">
        <v>11099077</v>
      </c>
      <c r="E49" s="35">
        <v>1224564</v>
      </c>
      <c r="F49" s="32">
        <v>234291</v>
      </c>
      <c r="G49" s="33">
        <v>1332</v>
      </c>
      <c r="H49" s="33">
        <v>759</v>
      </c>
      <c r="I49" s="33">
        <v>2278</v>
      </c>
      <c r="J49" s="33">
        <v>582</v>
      </c>
      <c r="K49" s="33">
        <v>10672</v>
      </c>
      <c r="L49" s="33">
        <v>2491</v>
      </c>
      <c r="M49" s="33">
        <v>4150</v>
      </c>
      <c r="N49" s="33">
        <v>5177</v>
      </c>
      <c r="O49" s="33">
        <v>1401</v>
      </c>
      <c r="P49" s="33">
        <v>19299</v>
      </c>
      <c r="Q49" s="33">
        <v>4627</v>
      </c>
      <c r="R49" s="33">
        <v>495</v>
      </c>
      <c r="S49" s="33">
        <v>236</v>
      </c>
      <c r="T49" s="33">
        <v>3902</v>
      </c>
      <c r="U49" s="33">
        <v>4086</v>
      </c>
      <c r="V49" s="33">
        <v>1176</v>
      </c>
      <c r="W49" s="33">
        <v>2323</v>
      </c>
      <c r="X49" s="33">
        <v>4013</v>
      </c>
      <c r="Y49" s="33">
        <v>615</v>
      </c>
      <c r="Z49" s="33">
        <v>608</v>
      </c>
      <c r="AA49" s="33">
        <v>17751</v>
      </c>
      <c r="AB49" s="33">
        <v>6284</v>
      </c>
      <c r="AC49" s="33">
        <v>4406</v>
      </c>
      <c r="AD49" s="33">
        <v>853</v>
      </c>
      <c r="AE49" s="33">
        <v>1238</v>
      </c>
      <c r="AF49" s="33">
        <v>1761</v>
      </c>
      <c r="AG49" s="33">
        <v>338</v>
      </c>
      <c r="AH49" s="33">
        <v>582</v>
      </c>
      <c r="AI49" s="33">
        <v>1057</v>
      </c>
      <c r="AJ49" s="33">
        <v>1326</v>
      </c>
      <c r="AK49" s="33">
        <v>36133</v>
      </c>
      <c r="AL49" s="33">
        <v>325</v>
      </c>
      <c r="AM49" s="33">
        <v>29436</v>
      </c>
      <c r="AN49" s="33">
        <v>11254</v>
      </c>
      <c r="AO49" s="33">
        <v>195</v>
      </c>
      <c r="AP49" s="33">
        <v>13075</v>
      </c>
      <c r="AQ49" s="33">
        <v>283</v>
      </c>
      <c r="AR49" s="33">
        <v>1594</v>
      </c>
      <c r="AS49" s="33" t="s">
        <v>60</v>
      </c>
      <c r="AT49" s="33">
        <v>799</v>
      </c>
      <c r="AU49" s="33">
        <v>3438</v>
      </c>
      <c r="AV49" s="33">
        <v>142</v>
      </c>
      <c r="AW49" s="33">
        <v>3742</v>
      </c>
      <c r="AX49" s="33">
        <v>7006</v>
      </c>
      <c r="AY49" s="33">
        <v>1246</v>
      </c>
      <c r="AZ49" s="33">
        <v>446</v>
      </c>
      <c r="BA49" s="33">
        <v>8419</v>
      </c>
      <c r="BB49" s="33">
        <v>3688</v>
      </c>
      <c r="BC49" s="33">
        <v>4631</v>
      </c>
      <c r="BD49" s="33">
        <v>2426</v>
      </c>
      <c r="BE49" s="33">
        <v>195</v>
      </c>
      <c r="BF49" s="33">
        <v>2723</v>
      </c>
    </row>
    <row r="50" spans="2:58" x14ac:dyDescent="0.25">
      <c r="B50" s="7" t="s">
        <v>47</v>
      </c>
      <c r="C50" s="35">
        <v>1040022</v>
      </c>
      <c r="D50" s="35">
        <v>903786</v>
      </c>
      <c r="E50" s="35">
        <v>101689</v>
      </c>
      <c r="F50" s="32">
        <v>26769</v>
      </c>
      <c r="G50" s="33">
        <v>0</v>
      </c>
      <c r="H50" s="33">
        <v>0</v>
      </c>
      <c r="I50" s="33">
        <v>214</v>
      </c>
      <c r="J50" s="33">
        <v>0</v>
      </c>
      <c r="K50" s="33">
        <v>1949</v>
      </c>
      <c r="L50" s="33">
        <v>301</v>
      </c>
      <c r="M50" s="33">
        <v>2613</v>
      </c>
      <c r="N50" s="33">
        <v>0</v>
      </c>
      <c r="O50" s="33">
        <v>0</v>
      </c>
      <c r="P50" s="33">
        <v>2230</v>
      </c>
      <c r="Q50" s="33">
        <v>476</v>
      </c>
      <c r="R50" s="33">
        <v>0</v>
      </c>
      <c r="S50" s="33">
        <v>107</v>
      </c>
      <c r="T50" s="33">
        <v>373</v>
      </c>
      <c r="U50" s="33">
        <v>41</v>
      </c>
      <c r="V50" s="33">
        <v>82</v>
      </c>
      <c r="W50" s="33">
        <v>374</v>
      </c>
      <c r="X50" s="33">
        <v>211</v>
      </c>
      <c r="Y50" s="33">
        <v>121</v>
      </c>
      <c r="Z50" s="33">
        <v>228</v>
      </c>
      <c r="AA50" s="33">
        <v>472</v>
      </c>
      <c r="AB50" s="33">
        <v>7715</v>
      </c>
      <c r="AC50" s="33">
        <v>178</v>
      </c>
      <c r="AD50" s="33">
        <v>27</v>
      </c>
      <c r="AE50" s="33">
        <v>0</v>
      </c>
      <c r="AF50" s="33">
        <v>109</v>
      </c>
      <c r="AG50" s="33">
        <v>0</v>
      </c>
      <c r="AH50" s="33">
        <v>0</v>
      </c>
      <c r="AI50" s="33">
        <v>0</v>
      </c>
      <c r="AJ50" s="33">
        <v>941</v>
      </c>
      <c r="AK50" s="33">
        <v>1224</v>
      </c>
      <c r="AL50" s="33">
        <v>93</v>
      </c>
      <c r="AM50" s="33">
        <v>2776</v>
      </c>
      <c r="AN50" s="33">
        <v>259</v>
      </c>
      <c r="AO50" s="33">
        <v>0</v>
      </c>
      <c r="AP50" s="33">
        <v>60</v>
      </c>
      <c r="AQ50" s="33">
        <v>0</v>
      </c>
      <c r="AR50" s="33">
        <v>57</v>
      </c>
      <c r="AS50" s="33">
        <v>1125</v>
      </c>
      <c r="AT50" s="33" t="s">
        <v>60</v>
      </c>
      <c r="AU50" s="33">
        <v>223</v>
      </c>
      <c r="AV50" s="33">
        <v>0</v>
      </c>
      <c r="AW50" s="33">
        <v>210</v>
      </c>
      <c r="AX50" s="33">
        <v>207</v>
      </c>
      <c r="AY50" s="33">
        <v>181</v>
      </c>
      <c r="AZ50" s="33">
        <v>621</v>
      </c>
      <c r="BA50" s="33">
        <v>485</v>
      </c>
      <c r="BB50" s="33">
        <v>262</v>
      </c>
      <c r="BC50" s="33">
        <v>199</v>
      </c>
      <c r="BD50" s="33">
        <v>2</v>
      </c>
      <c r="BE50" s="33">
        <v>23</v>
      </c>
      <c r="BF50" s="33">
        <v>293</v>
      </c>
    </row>
    <row r="51" spans="2:58" x14ac:dyDescent="0.25">
      <c r="B51" s="7" t="s">
        <v>48</v>
      </c>
      <c r="C51" s="35">
        <v>4624180</v>
      </c>
      <c r="D51" s="35">
        <v>3899705</v>
      </c>
      <c r="E51" s="35">
        <v>546666</v>
      </c>
      <c r="F51" s="32">
        <v>157644</v>
      </c>
      <c r="G51" s="33">
        <v>2999</v>
      </c>
      <c r="H51" s="33">
        <v>2421</v>
      </c>
      <c r="I51" s="33">
        <v>1971</v>
      </c>
      <c r="J51" s="33">
        <v>1333</v>
      </c>
      <c r="K51" s="33">
        <v>6592</v>
      </c>
      <c r="L51" s="33">
        <v>1000</v>
      </c>
      <c r="M51" s="33">
        <v>1752</v>
      </c>
      <c r="N51" s="33">
        <v>841</v>
      </c>
      <c r="O51" s="33">
        <v>589</v>
      </c>
      <c r="P51" s="33">
        <v>15476</v>
      </c>
      <c r="Q51" s="33">
        <v>16355</v>
      </c>
      <c r="R51" s="33">
        <v>712</v>
      </c>
      <c r="S51" s="33">
        <v>55</v>
      </c>
      <c r="T51" s="33">
        <v>2371</v>
      </c>
      <c r="U51" s="33">
        <v>3249</v>
      </c>
      <c r="V51" s="33">
        <v>1379</v>
      </c>
      <c r="W51" s="33">
        <v>1885</v>
      </c>
      <c r="X51" s="33">
        <v>2454</v>
      </c>
      <c r="Y51" s="33">
        <v>878</v>
      </c>
      <c r="Z51" s="33">
        <v>652</v>
      </c>
      <c r="AA51" s="33">
        <v>3807</v>
      </c>
      <c r="AB51" s="33">
        <v>730</v>
      </c>
      <c r="AC51" s="33">
        <v>4483</v>
      </c>
      <c r="AD51" s="33">
        <v>471</v>
      </c>
      <c r="AE51" s="33">
        <v>2163</v>
      </c>
      <c r="AF51" s="33">
        <v>1522</v>
      </c>
      <c r="AG51" s="33">
        <v>915</v>
      </c>
      <c r="AH51" s="33">
        <v>204</v>
      </c>
      <c r="AI51" s="33">
        <v>1017</v>
      </c>
      <c r="AJ51" s="33">
        <v>372</v>
      </c>
      <c r="AK51" s="33">
        <v>4241</v>
      </c>
      <c r="AL51" s="33">
        <v>598</v>
      </c>
      <c r="AM51" s="33">
        <v>11317</v>
      </c>
      <c r="AN51" s="33">
        <v>23102</v>
      </c>
      <c r="AO51" s="33">
        <v>271</v>
      </c>
      <c r="AP51" s="33">
        <v>6327</v>
      </c>
      <c r="AQ51" s="33">
        <v>1008</v>
      </c>
      <c r="AR51" s="33">
        <v>833</v>
      </c>
      <c r="AS51" s="33">
        <v>3523</v>
      </c>
      <c r="AT51" s="33">
        <v>453</v>
      </c>
      <c r="AU51" s="33" t="s">
        <v>60</v>
      </c>
      <c r="AV51" s="33">
        <v>62</v>
      </c>
      <c r="AW51" s="33">
        <v>3324</v>
      </c>
      <c r="AX51" s="33">
        <v>8623</v>
      </c>
      <c r="AY51" s="33">
        <v>181</v>
      </c>
      <c r="AZ51" s="33">
        <v>91</v>
      </c>
      <c r="BA51" s="33">
        <v>7879</v>
      </c>
      <c r="BB51" s="33">
        <v>2510</v>
      </c>
      <c r="BC51" s="33">
        <v>1680</v>
      </c>
      <c r="BD51" s="33">
        <v>341</v>
      </c>
      <c r="BE51" s="33">
        <v>632</v>
      </c>
      <c r="BF51" s="33">
        <v>2166</v>
      </c>
    </row>
    <row r="52" spans="2:58" x14ac:dyDescent="0.25">
      <c r="B52" s="7" t="s">
        <v>49</v>
      </c>
      <c r="C52" s="35">
        <v>814175</v>
      </c>
      <c r="D52" s="35">
        <v>688436</v>
      </c>
      <c r="E52" s="35">
        <v>94655</v>
      </c>
      <c r="F52" s="32">
        <v>27506</v>
      </c>
      <c r="G52" s="33">
        <v>0</v>
      </c>
      <c r="H52" s="33">
        <v>554</v>
      </c>
      <c r="I52" s="33">
        <v>1422</v>
      </c>
      <c r="J52" s="33">
        <v>659</v>
      </c>
      <c r="K52" s="33">
        <v>1286</v>
      </c>
      <c r="L52" s="33">
        <v>1021</v>
      </c>
      <c r="M52" s="33">
        <v>0</v>
      </c>
      <c r="N52" s="33">
        <v>0</v>
      </c>
      <c r="O52" s="33">
        <v>0</v>
      </c>
      <c r="P52" s="33">
        <v>101</v>
      </c>
      <c r="Q52" s="33">
        <v>69</v>
      </c>
      <c r="R52" s="33">
        <v>0</v>
      </c>
      <c r="S52" s="33">
        <v>186</v>
      </c>
      <c r="T52" s="33">
        <v>267</v>
      </c>
      <c r="U52" s="33">
        <v>285</v>
      </c>
      <c r="V52" s="33">
        <v>4772</v>
      </c>
      <c r="W52" s="33">
        <v>144</v>
      </c>
      <c r="X52" s="33">
        <v>211</v>
      </c>
      <c r="Y52" s="33">
        <v>0</v>
      </c>
      <c r="Z52" s="33">
        <v>0</v>
      </c>
      <c r="AA52" s="33">
        <v>254</v>
      </c>
      <c r="AB52" s="33">
        <v>113</v>
      </c>
      <c r="AC52" s="33">
        <v>239</v>
      </c>
      <c r="AD52" s="33">
        <v>5342</v>
      </c>
      <c r="AE52" s="33">
        <v>129</v>
      </c>
      <c r="AF52" s="33">
        <v>354</v>
      </c>
      <c r="AG52" s="33">
        <v>232</v>
      </c>
      <c r="AH52" s="33">
        <v>1695</v>
      </c>
      <c r="AI52" s="33">
        <v>110</v>
      </c>
      <c r="AJ52" s="33">
        <v>0</v>
      </c>
      <c r="AK52" s="33">
        <v>441</v>
      </c>
      <c r="AL52" s="33">
        <v>513</v>
      </c>
      <c r="AM52" s="33">
        <v>6</v>
      </c>
      <c r="AN52" s="33">
        <v>166</v>
      </c>
      <c r="AO52" s="33">
        <v>2060</v>
      </c>
      <c r="AP52" s="33">
        <v>84</v>
      </c>
      <c r="AQ52" s="33">
        <v>40</v>
      </c>
      <c r="AR52" s="33">
        <v>15</v>
      </c>
      <c r="AS52" s="33">
        <v>57</v>
      </c>
      <c r="AT52" s="33">
        <v>7</v>
      </c>
      <c r="AU52" s="33">
        <v>529</v>
      </c>
      <c r="AV52" s="33" t="s">
        <v>60</v>
      </c>
      <c r="AW52" s="33">
        <v>0</v>
      </c>
      <c r="AX52" s="33">
        <v>1156</v>
      </c>
      <c r="AY52" s="33">
        <v>560</v>
      </c>
      <c r="AZ52" s="33">
        <v>0</v>
      </c>
      <c r="BA52" s="33">
        <v>79</v>
      </c>
      <c r="BB52" s="33">
        <v>557</v>
      </c>
      <c r="BC52" s="33">
        <v>0</v>
      </c>
      <c r="BD52" s="33">
        <v>481</v>
      </c>
      <c r="BE52" s="33">
        <v>1310</v>
      </c>
      <c r="BF52" s="33">
        <v>0</v>
      </c>
    </row>
    <row r="53" spans="2:58" x14ac:dyDescent="0.25">
      <c r="B53" s="7" t="s">
        <v>50</v>
      </c>
      <c r="C53" s="35">
        <v>6333466</v>
      </c>
      <c r="D53" s="35">
        <v>5342978</v>
      </c>
      <c r="E53" s="35">
        <v>794556</v>
      </c>
      <c r="F53" s="32">
        <v>170969</v>
      </c>
      <c r="G53" s="33">
        <v>9326</v>
      </c>
      <c r="H53" s="33">
        <v>531</v>
      </c>
      <c r="I53" s="33">
        <v>1346</v>
      </c>
      <c r="J53" s="33">
        <v>7393</v>
      </c>
      <c r="K53" s="33">
        <v>7130</v>
      </c>
      <c r="L53" s="33">
        <v>1372</v>
      </c>
      <c r="M53" s="33">
        <v>150</v>
      </c>
      <c r="N53" s="33">
        <v>155</v>
      </c>
      <c r="O53" s="33">
        <v>307</v>
      </c>
      <c r="P53" s="33">
        <v>15491</v>
      </c>
      <c r="Q53" s="33">
        <v>17507</v>
      </c>
      <c r="R53" s="33">
        <v>179</v>
      </c>
      <c r="S53" s="33">
        <v>0</v>
      </c>
      <c r="T53" s="33">
        <v>8593</v>
      </c>
      <c r="U53" s="33">
        <v>5645</v>
      </c>
      <c r="V53" s="33">
        <v>387</v>
      </c>
      <c r="W53" s="33">
        <v>1805</v>
      </c>
      <c r="X53" s="33">
        <v>13884</v>
      </c>
      <c r="Y53" s="33">
        <v>1901</v>
      </c>
      <c r="Z53" s="33">
        <v>9</v>
      </c>
      <c r="AA53" s="33">
        <v>1135</v>
      </c>
      <c r="AB53" s="33">
        <v>1690</v>
      </c>
      <c r="AC53" s="33">
        <v>5983</v>
      </c>
      <c r="AD53" s="33">
        <v>445</v>
      </c>
      <c r="AE53" s="33">
        <v>9172</v>
      </c>
      <c r="AF53" s="33">
        <v>3795</v>
      </c>
      <c r="AG53" s="33">
        <v>43</v>
      </c>
      <c r="AH53" s="33">
        <v>631</v>
      </c>
      <c r="AI53" s="33">
        <v>883</v>
      </c>
      <c r="AJ53" s="33">
        <v>132</v>
      </c>
      <c r="AK53" s="33">
        <v>1396</v>
      </c>
      <c r="AL53" s="33">
        <v>381</v>
      </c>
      <c r="AM53" s="33">
        <v>4921</v>
      </c>
      <c r="AN53" s="33">
        <v>9353</v>
      </c>
      <c r="AO53" s="33">
        <v>50</v>
      </c>
      <c r="AP53" s="33">
        <v>5944</v>
      </c>
      <c r="AQ53" s="33">
        <v>3166</v>
      </c>
      <c r="AR53" s="33">
        <v>726</v>
      </c>
      <c r="AS53" s="33">
        <v>3360</v>
      </c>
      <c r="AT53" s="33">
        <v>14</v>
      </c>
      <c r="AU53" s="33">
        <v>5531</v>
      </c>
      <c r="AV53" s="33">
        <v>181</v>
      </c>
      <c r="AW53" s="33" t="s">
        <v>60</v>
      </c>
      <c r="AX53" s="33">
        <v>7009</v>
      </c>
      <c r="AY53" s="33">
        <v>200</v>
      </c>
      <c r="AZ53" s="33">
        <v>38</v>
      </c>
      <c r="BA53" s="33">
        <v>6098</v>
      </c>
      <c r="BB53" s="33">
        <v>2852</v>
      </c>
      <c r="BC53" s="33">
        <v>1385</v>
      </c>
      <c r="BD53" s="33">
        <v>1213</v>
      </c>
      <c r="BE53" s="33">
        <v>131</v>
      </c>
      <c r="BF53" s="33">
        <v>1083</v>
      </c>
    </row>
    <row r="54" spans="2:58" x14ac:dyDescent="0.25">
      <c r="B54" s="7" t="s">
        <v>51</v>
      </c>
      <c r="C54" s="35">
        <v>25327104</v>
      </c>
      <c r="D54" s="35">
        <v>20984855</v>
      </c>
      <c r="E54" s="35">
        <v>3648260</v>
      </c>
      <c r="F54" s="32">
        <v>514726</v>
      </c>
      <c r="G54" s="33">
        <v>8747</v>
      </c>
      <c r="H54" s="33">
        <v>6670</v>
      </c>
      <c r="I54" s="33">
        <v>20073</v>
      </c>
      <c r="J54" s="33">
        <v>16461</v>
      </c>
      <c r="K54" s="33">
        <v>58992</v>
      </c>
      <c r="L54" s="33">
        <v>19126</v>
      </c>
      <c r="M54" s="33">
        <v>2927</v>
      </c>
      <c r="N54" s="33">
        <v>884</v>
      </c>
      <c r="O54" s="33">
        <v>2276</v>
      </c>
      <c r="P54" s="33">
        <v>35777</v>
      </c>
      <c r="Q54" s="33">
        <v>17401</v>
      </c>
      <c r="R54" s="33">
        <v>6106</v>
      </c>
      <c r="S54" s="33">
        <v>4379</v>
      </c>
      <c r="T54" s="33">
        <v>15064</v>
      </c>
      <c r="U54" s="33">
        <v>10265</v>
      </c>
      <c r="V54" s="33">
        <v>3236</v>
      </c>
      <c r="W54" s="33">
        <v>12766</v>
      </c>
      <c r="X54" s="33">
        <v>6616</v>
      </c>
      <c r="Y54" s="33">
        <v>25513</v>
      </c>
      <c r="Z54" s="33">
        <v>1357</v>
      </c>
      <c r="AA54" s="33">
        <v>9443</v>
      </c>
      <c r="AB54" s="33">
        <v>5035</v>
      </c>
      <c r="AC54" s="33">
        <v>15654</v>
      </c>
      <c r="AD54" s="33">
        <v>7691</v>
      </c>
      <c r="AE54" s="33">
        <v>6048</v>
      </c>
      <c r="AF54" s="33">
        <v>13473</v>
      </c>
      <c r="AG54" s="33">
        <v>537</v>
      </c>
      <c r="AH54" s="33">
        <v>3837</v>
      </c>
      <c r="AI54" s="33">
        <v>7793</v>
      </c>
      <c r="AJ54" s="33">
        <v>459</v>
      </c>
      <c r="AK54" s="33">
        <v>7578</v>
      </c>
      <c r="AL54" s="33">
        <v>15225</v>
      </c>
      <c r="AM54" s="33">
        <v>26155</v>
      </c>
      <c r="AN54" s="33">
        <v>14956</v>
      </c>
      <c r="AO54" s="33">
        <v>809</v>
      </c>
      <c r="AP54" s="33">
        <v>12315</v>
      </c>
      <c r="AQ54" s="33">
        <v>19302</v>
      </c>
      <c r="AR54" s="33">
        <v>3743</v>
      </c>
      <c r="AS54" s="33">
        <v>9107</v>
      </c>
      <c r="AT54" s="33">
        <v>1297</v>
      </c>
      <c r="AU54" s="33">
        <v>4075</v>
      </c>
      <c r="AV54" s="33">
        <v>1486</v>
      </c>
      <c r="AW54" s="33">
        <v>10788</v>
      </c>
      <c r="AX54" s="33" t="s">
        <v>60</v>
      </c>
      <c r="AY54" s="33">
        <v>5234</v>
      </c>
      <c r="AZ54" s="33">
        <v>349</v>
      </c>
      <c r="BA54" s="33">
        <v>13231</v>
      </c>
      <c r="BB54" s="33">
        <v>15325</v>
      </c>
      <c r="BC54" s="33">
        <v>663</v>
      </c>
      <c r="BD54" s="33">
        <v>5982</v>
      </c>
      <c r="BE54" s="33">
        <v>2500</v>
      </c>
      <c r="BF54" s="33">
        <v>5225</v>
      </c>
    </row>
    <row r="55" spans="2:58" x14ac:dyDescent="0.25">
      <c r="B55" s="7" t="s">
        <v>52</v>
      </c>
      <c r="C55" s="35">
        <v>2769627</v>
      </c>
      <c r="D55" s="35">
        <v>2295961</v>
      </c>
      <c r="E55" s="35">
        <v>373984</v>
      </c>
      <c r="F55" s="32">
        <v>85217</v>
      </c>
      <c r="G55" s="33">
        <v>486</v>
      </c>
      <c r="H55" s="33">
        <v>2151</v>
      </c>
      <c r="I55" s="33">
        <v>6585</v>
      </c>
      <c r="J55" s="33">
        <v>422</v>
      </c>
      <c r="K55" s="33">
        <v>18237</v>
      </c>
      <c r="L55" s="33">
        <v>3986</v>
      </c>
      <c r="M55" s="33">
        <v>562</v>
      </c>
      <c r="N55" s="33">
        <v>0</v>
      </c>
      <c r="O55" s="33">
        <v>132</v>
      </c>
      <c r="P55" s="33">
        <v>1643</v>
      </c>
      <c r="Q55" s="33">
        <v>1052</v>
      </c>
      <c r="R55" s="33">
        <v>1701</v>
      </c>
      <c r="S55" s="33">
        <v>7538</v>
      </c>
      <c r="T55" s="33">
        <v>1447</v>
      </c>
      <c r="U55" s="33">
        <v>545</v>
      </c>
      <c r="V55" s="33">
        <v>290</v>
      </c>
      <c r="W55" s="33">
        <v>1146</v>
      </c>
      <c r="X55" s="33">
        <v>611</v>
      </c>
      <c r="Y55" s="33">
        <v>494</v>
      </c>
      <c r="Z55" s="33">
        <v>0</v>
      </c>
      <c r="AA55" s="33">
        <v>342</v>
      </c>
      <c r="AB55" s="33">
        <v>959</v>
      </c>
      <c r="AC55" s="33">
        <v>1099</v>
      </c>
      <c r="AD55" s="33">
        <v>939</v>
      </c>
      <c r="AE55" s="33">
        <v>143</v>
      </c>
      <c r="AF55" s="33">
        <v>511</v>
      </c>
      <c r="AG55" s="33">
        <v>1241</v>
      </c>
      <c r="AH55" s="33">
        <v>195</v>
      </c>
      <c r="AI55" s="33">
        <v>4315</v>
      </c>
      <c r="AJ55" s="33">
        <v>34</v>
      </c>
      <c r="AK55" s="33">
        <v>506</v>
      </c>
      <c r="AL55" s="33">
        <v>1707</v>
      </c>
      <c r="AM55" s="33">
        <v>1937</v>
      </c>
      <c r="AN55" s="33">
        <v>1653</v>
      </c>
      <c r="AO55" s="33">
        <v>2</v>
      </c>
      <c r="AP55" s="33">
        <v>2584</v>
      </c>
      <c r="AQ55" s="33">
        <v>150</v>
      </c>
      <c r="AR55" s="33">
        <v>2037</v>
      </c>
      <c r="AS55" s="33">
        <v>1496</v>
      </c>
      <c r="AT55" s="33">
        <v>0</v>
      </c>
      <c r="AU55" s="33">
        <v>309</v>
      </c>
      <c r="AV55" s="33">
        <v>128</v>
      </c>
      <c r="AW55" s="33">
        <v>549</v>
      </c>
      <c r="AX55" s="33">
        <v>4507</v>
      </c>
      <c r="AY55" s="33" t="s">
        <v>60</v>
      </c>
      <c r="AZ55" s="33">
        <v>122</v>
      </c>
      <c r="BA55" s="33">
        <v>2413</v>
      </c>
      <c r="BB55" s="33">
        <v>4825</v>
      </c>
      <c r="BC55" s="33">
        <v>270</v>
      </c>
      <c r="BD55" s="33">
        <v>158</v>
      </c>
      <c r="BE55" s="33">
        <v>1058</v>
      </c>
      <c r="BF55" s="33">
        <v>0</v>
      </c>
    </row>
    <row r="56" spans="2:58" x14ac:dyDescent="0.25">
      <c r="B56" s="7" t="s">
        <v>53</v>
      </c>
      <c r="C56" s="35">
        <v>621354</v>
      </c>
      <c r="D56" s="35">
        <v>537304</v>
      </c>
      <c r="E56" s="35">
        <v>60719</v>
      </c>
      <c r="F56" s="32">
        <v>20463</v>
      </c>
      <c r="G56" s="33">
        <v>0</v>
      </c>
      <c r="H56" s="33">
        <v>580</v>
      </c>
      <c r="I56" s="33">
        <v>310</v>
      </c>
      <c r="J56" s="33">
        <v>0</v>
      </c>
      <c r="K56" s="33">
        <v>819</v>
      </c>
      <c r="L56" s="33">
        <v>529</v>
      </c>
      <c r="M56" s="33">
        <v>2105</v>
      </c>
      <c r="N56" s="33">
        <v>107</v>
      </c>
      <c r="O56" s="33">
        <v>27</v>
      </c>
      <c r="P56" s="33">
        <v>366</v>
      </c>
      <c r="Q56" s="33">
        <v>101</v>
      </c>
      <c r="R56" s="33">
        <v>143</v>
      </c>
      <c r="S56" s="33">
        <v>0</v>
      </c>
      <c r="T56" s="33">
        <v>386</v>
      </c>
      <c r="U56" s="33">
        <v>258</v>
      </c>
      <c r="V56" s="33">
        <v>0</v>
      </c>
      <c r="W56" s="33">
        <v>7</v>
      </c>
      <c r="X56" s="33">
        <v>627</v>
      </c>
      <c r="Y56" s="33">
        <v>41</v>
      </c>
      <c r="Z56" s="33">
        <v>322</v>
      </c>
      <c r="AA56" s="33">
        <v>361</v>
      </c>
      <c r="AB56" s="33">
        <v>2378</v>
      </c>
      <c r="AC56" s="33">
        <v>335</v>
      </c>
      <c r="AD56" s="33">
        <v>206</v>
      </c>
      <c r="AE56" s="33">
        <v>0</v>
      </c>
      <c r="AF56" s="33">
        <v>69</v>
      </c>
      <c r="AG56" s="33">
        <v>0</v>
      </c>
      <c r="AH56" s="33">
        <v>0</v>
      </c>
      <c r="AI56" s="33">
        <v>15</v>
      </c>
      <c r="AJ56" s="33">
        <v>2244</v>
      </c>
      <c r="AK56" s="33">
        <v>962</v>
      </c>
      <c r="AL56" s="33">
        <v>56</v>
      </c>
      <c r="AM56" s="33">
        <v>3723</v>
      </c>
      <c r="AN56" s="33">
        <v>250</v>
      </c>
      <c r="AO56" s="33">
        <v>0</v>
      </c>
      <c r="AP56" s="33">
        <v>383</v>
      </c>
      <c r="AQ56" s="33">
        <v>0</v>
      </c>
      <c r="AR56" s="33">
        <v>124</v>
      </c>
      <c r="AS56" s="33">
        <v>389</v>
      </c>
      <c r="AT56" s="33">
        <v>401</v>
      </c>
      <c r="AU56" s="33">
        <v>21</v>
      </c>
      <c r="AV56" s="33">
        <v>0</v>
      </c>
      <c r="AW56" s="33">
        <v>327</v>
      </c>
      <c r="AX56" s="33">
        <v>185</v>
      </c>
      <c r="AY56" s="33">
        <v>182</v>
      </c>
      <c r="AZ56" s="33" t="s">
        <v>60</v>
      </c>
      <c r="BA56" s="33">
        <v>740</v>
      </c>
      <c r="BB56" s="33">
        <v>156</v>
      </c>
      <c r="BC56" s="33">
        <v>53</v>
      </c>
      <c r="BD56" s="33">
        <v>137</v>
      </c>
      <c r="BE56" s="33">
        <v>38</v>
      </c>
      <c r="BF56" s="33">
        <v>19</v>
      </c>
    </row>
    <row r="57" spans="2:58" x14ac:dyDescent="0.25">
      <c r="B57" s="7" t="s">
        <v>54</v>
      </c>
      <c r="C57" s="35">
        <v>7996552</v>
      </c>
      <c r="D57" s="35">
        <v>6789620</v>
      </c>
      <c r="E57" s="35">
        <v>889751</v>
      </c>
      <c r="F57" s="32">
        <v>257130</v>
      </c>
      <c r="G57" s="33">
        <v>4930</v>
      </c>
      <c r="H57" s="33">
        <v>3202</v>
      </c>
      <c r="I57" s="33">
        <v>4679</v>
      </c>
      <c r="J57" s="33">
        <v>645</v>
      </c>
      <c r="K57" s="33">
        <v>19371</v>
      </c>
      <c r="L57" s="33">
        <v>4908</v>
      </c>
      <c r="M57" s="33">
        <v>5376</v>
      </c>
      <c r="N57" s="33">
        <v>961</v>
      </c>
      <c r="O57" s="33">
        <v>6854</v>
      </c>
      <c r="P57" s="33">
        <v>17773</v>
      </c>
      <c r="Q57" s="33">
        <v>8715</v>
      </c>
      <c r="R57" s="33">
        <v>2917</v>
      </c>
      <c r="S57" s="33">
        <v>434</v>
      </c>
      <c r="T57" s="33">
        <v>4000</v>
      </c>
      <c r="U57" s="33">
        <v>2703</v>
      </c>
      <c r="V57" s="33">
        <v>1503</v>
      </c>
      <c r="W57" s="33">
        <v>892</v>
      </c>
      <c r="X57" s="33">
        <v>3630</v>
      </c>
      <c r="Y57" s="33">
        <v>2496</v>
      </c>
      <c r="Z57" s="33">
        <v>2855</v>
      </c>
      <c r="AA57" s="33">
        <v>22051</v>
      </c>
      <c r="AB57" s="33">
        <v>5386</v>
      </c>
      <c r="AC57" s="33">
        <v>7323</v>
      </c>
      <c r="AD57" s="33">
        <v>834</v>
      </c>
      <c r="AE57" s="33">
        <v>1682</v>
      </c>
      <c r="AF57" s="33">
        <v>2277</v>
      </c>
      <c r="AG57" s="33">
        <v>617</v>
      </c>
      <c r="AH57" s="33">
        <v>256</v>
      </c>
      <c r="AI57" s="33">
        <v>1717</v>
      </c>
      <c r="AJ57" s="33">
        <v>1344</v>
      </c>
      <c r="AK57" s="33">
        <v>7327</v>
      </c>
      <c r="AL57" s="33">
        <v>1014</v>
      </c>
      <c r="AM57" s="33">
        <v>12455</v>
      </c>
      <c r="AN57" s="33">
        <v>22753</v>
      </c>
      <c r="AO57" s="33">
        <v>462</v>
      </c>
      <c r="AP57" s="33">
        <v>9570</v>
      </c>
      <c r="AQ57" s="33">
        <v>853</v>
      </c>
      <c r="AR57" s="33">
        <v>3499</v>
      </c>
      <c r="AS57" s="33">
        <v>12009</v>
      </c>
      <c r="AT57" s="33">
        <v>1897</v>
      </c>
      <c r="AU57" s="33">
        <v>6612</v>
      </c>
      <c r="AV57" s="33">
        <v>908</v>
      </c>
      <c r="AW57" s="33">
        <v>7482</v>
      </c>
      <c r="AX57" s="33">
        <v>11655</v>
      </c>
      <c r="AY57" s="33">
        <v>1426</v>
      </c>
      <c r="AZ57" s="33">
        <v>173</v>
      </c>
      <c r="BA57" s="33" t="s">
        <v>60</v>
      </c>
      <c r="BB57" s="33">
        <v>4615</v>
      </c>
      <c r="BC57" s="33">
        <v>9041</v>
      </c>
      <c r="BD57" s="33">
        <v>858</v>
      </c>
      <c r="BE57" s="33">
        <v>190</v>
      </c>
      <c r="BF57" s="33">
        <v>1222</v>
      </c>
    </row>
    <row r="58" spans="2:58" x14ac:dyDescent="0.25">
      <c r="B58" s="7" t="s">
        <v>55</v>
      </c>
      <c r="C58" s="35">
        <v>6748474</v>
      </c>
      <c r="D58" s="35">
        <v>5565069</v>
      </c>
      <c r="E58" s="35">
        <v>919925</v>
      </c>
      <c r="F58" s="32">
        <v>208507</v>
      </c>
      <c r="G58" s="33">
        <v>1821</v>
      </c>
      <c r="H58" s="33">
        <v>5266</v>
      </c>
      <c r="I58" s="33">
        <v>12397</v>
      </c>
      <c r="J58" s="33">
        <v>756</v>
      </c>
      <c r="K58" s="33">
        <v>38421</v>
      </c>
      <c r="L58" s="33">
        <v>3938</v>
      </c>
      <c r="M58" s="33">
        <v>1026</v>
      </c>
      <c r="N58" s="33">
        <v>0</v>
      </c>
      <c r="O58" s="33">
        <v>358</v>
      </c>
      <c r="P58" s="33">
        <v>6094</v>
      </c>
      <c r="Q58" s="33">
        <v>8705</v>
      </c>
      <c r="R58" s="33">
        <v>5940</v>
      </c>
      <c r="S58" s="33">
        <v>10895</v>
      </c>
      <c r="T58" s="33">
        <v>2062</v>
      </c>
      <c r="U58" s="33">
        <v>2303</v>
      </c>
      <c r="V58" s="33">
        <v>1000</v>
      </c>
      <c r="W58" s="33">
        <v>2820</v>
      </c>
      <c r="X58" s="33">
        <v>1271</v>
      </c>
      <c r="Y58" s="33">
        <v>1016</v>
      </c>
      <c r="Z58" s="33">
        <v>1313</v>
      </c>
      <c r="AA58" s="33">
        <v>1899</v>
      </c>
      <c r="AB58" s="33">
        <v>1580</v>
      </c>
      <c r="AC58" s="33">
        <v>3720</v>
      </c>
      <c r="AD58" s="33">
        <v>1543</v>
      </c>
      <c r="AE58" s="33">
        <v>1110</v>
      </c>
      <c r="AF58" s="33">
        <v>3307</v>
      </c>
      <c r="AG58" s="33">
        <v>2125</v>
      </c>
      <c r="AH58" s="33">
        <v>673</v>
      </c>
      <c r="AI58" s="33">
        <v>4925</v>
      </c>
      <c r="AJ58" s="33">
        <v>824</v>
      </c>
      <c r="AK58" s="33">
        <v>2006</v>
      </c>
      <c r="AL58" s="33">
        <v>1569</v>
      </c>
      <c r="AM58" s="33">
        <v>4512</v>
      </c>
      <c r="AN58" s="33">
        <v>3870</v>
      </c>
      <c r="AO58" s="33">
        <v>189</v>
      </c>
      <c r="AP58" s="33">
        <v>2686</v>
      </c>
      <c r="AQ58" s="33">
        <v>765</v>
      </c>
      <c r="AR58" s="33">
        <v>29168</v>
      </c>
      <c r="AS58" s="33">
        <v>2296</v>
      </c>
      <c r="AT58" s="33">
        <v>463</v>
      </c>
      <c r="AU58" s="33">
        <v>1519</v>
      </c>
      <c r="AV58" s="33">
        <v>227</v>
      </c>
      <c r="AW58" s="33">
        <v>2342</v>
      </c>
      <c r="AX58" s="33">
        <v>15491</v>
      </c>
      <c r="AY58" s="33">
        <v>4789</v>
      </c>
      <c r="AZ58" s="33">
        <v>119</v>
      </c>
      <c r="BA58" s="33">
        <v>4233</v>
      </c>
      <c r="BB58" s="33" t="s">
        <v>60</v>
      </c>
      <c r="BC58" s="33">
        <v>157</v>
      </c>
      <c r="BD58" s="33">
        <v>1491</v>
      </c>
      <c r="BE58" s="33">
        <v>1507</v>
      </c>
      <c r="BF58" s="33">
        <v>1083</v>
      </c>
    </row>
    <row r="59" spans="2:58" x14ac:dyDescent="0.25">
      <c r="B59" s="7" t="s">
        <v>56</v>
      </c>
      <c r="C59" s="35">
        <v>1836614</v>
      </c>
      <c r="D59" s="35">
        <v>1609110</v>
      </c>
      <c r="E59" s="35">
        <v>172262</v>
      </c>
      <c r="F59" s="32">
        <v>50068</v>
      </c>
      <c r="G59" s="33">
        <v>221</v>
      </c>
      <c r="H59" s="33">
        <v>598</v>
      </c>
      <c r="I59" s="33">
        <v>50</v>
      </c>
      <c r="J59" s="33">
        <v>225</v>
      </c>
      <c r="K59" s="33">
        <v>1442</v>
      </c>
      <c r="L59" s="33">
        <v>124</v>
      </c>
      <c r="M59" s="33">
        <v>594</v>
      </c>
      <c r="N59" s="33">
        <v>89</v>
      </c>
      <c r="O59" s="33">
        <v>300</v>
      </c>
      <c r="P59" s="33">
        <v>2949</v>
      </c>
      <c r="Q59" s="33">
        <v>1296</v>
      </c>
      <c r="R59" s="33">
        <v>147</v>
      </c>
      <c r="S59" s="33">
        <v>120</v>
      </c>
      <c r="T59" s="33">
        <v>1331</v>
      </c>
      <c r="U59" s="33">
        <v>210</v>
      </c>
      <c r="V59" s="33">
        <v>0</v>
      </c>
      <c r="W59" s="33">
        <v>0</v>
      </c>
      <c r="X59" s="33">
        <v>515</v>
      </c>
      <c r="Y59" s="33">
        <v>326</v>
      </c>
      <c r="Z59" s="33">
        <v>45</v>
      </c>
      <c r="AA59" s="33">
        <v>7515</v>
      </c>
      <c r="AB59" s="33">
        <v>236</v>
      </c>
      <c r="AC59" s="33">
        <v>459</v>
      </c>
      <c r="AD59" s="33">
        <v>0</v>
      </c>
      <c r="AE59" s="33">
        <v>0</v>
      </c>
      <c r="AF59" s="33">
        <v>309</v>
      </c>
      <c r="AG59" s="33">
        <v>60</v>
      </c>
      <c r="AH59" s="33">
        <v>78</v>
      </c>
      <c r="AI59" s="33">
        <v>293</v>
      </c>
      <c r="AJ59" s="33">
        <v>160</v>
      </c>
      <c r="AK59" s="33">
        <v>1431</v>
      </c>
      <c r="AL59" s="33">
        <v>0</v>
      </c>
      <c r="AM59" s="33">
        <v>2017</v>
      </c>
      <c r="AN59" s="33">
        <v>3865</v>
      </c>
      <c r="AO59" s="33">
        <v>0</v>
      </c>
      <c r="AP59" s="33">
        <v>8545</v>
      </c>
      <c r="AQ59" s="33">
        <v>97</v>
      </c>
      <c r="AR59" s="33">
        <v>132</v>
      </c>
      <c r="AS59" s="33">
        <v>4205</v>
      </c>
      <c r="AT59" s="33">
        <v>284</v>
      </c>
      <c r="AU59" s="33">
        <v>1857</v>
      </c>
      <c r="AV59" s="33">
        <v>0</v>
      </c>
      <c r="AW59" s="33">
        <v>546</v>
      </c>
      <c r="AX59" s="33">
        <v>1574</v>
      </c>
      <c r="AY59" s="33">
        <v>114</v>
      </c>
      <c r="AZ59" s="33">
        <v>23</v>
      </c>
      <c r="BA59" s="33">
        <v>5561</v>
      </c>
      <c r="BB59" s="33">
        <v>83</v>
      </c>
      <c r="BC59" s="33" t="s">
        <v>60</v>
      </c>
      <c r="BD59" s="33">
        <v>42</v>
      </c>
      <c r="BE59" s="33">
        <v>0</v>
      </c>
      <c r="BF59" s="33">
        <v>680</v>
      </c>
    </row>
    <row r="60" spans="2:58" x14ac:dyDescent="0.25">
      <c r="B60" s="7" t="s">
        <v>57</v>
      </c>
      <c r="C60" s="35">
        <v>5647213</v>
      </c>
      <c r="D60" s="35">
        <v>4846550</v>
      </c>
      <c r="E60" s="35">
        <v>675623</v>
      </c>
      <c r="F60" s="32">
        <v>109439</v>
      </c>
      <c r="G60" s="33">
        <v>708</v>
      </c>
      <c r="H60" s="33">
        <v>432</v>
      </c>
      <c r="I60" s="33">
        <v>4045</v>
      </c>
      <c r="J60" s="33">
        <v>335</v>
      </c>
      <c r="K60" s="33">
        <v>6637</v>
      </c>
      <c r="L60" s="33">
        <v>2592</v>
      </c>
      <c r="M60" s="33">
        <v>993</v>
      </c>
      <c r="N60" s="33">
        <v>219</v>
      </c>
      <c r="O60" s="33">
        <v>123</v>
      </c>
      <c r="P60" s="33">
        <v>4338</v>
      </c>
      <c r="Q60" s="33">
        <v>1745</v>
      </c>
      <c r="R60" s="33">
        <v>1108</v>
      </c>
      <c r="S60" s="33">
        <v>566</v>
      </c>
      <c r="T60" s="33">
        <v>25521</v>
      </c>
      <c r="U60" s="33">
        <v>4017</v>
      </c>
      <c r="V60" s="33">
        <v>3306</v>
      </c>
      <c r="W60" s="33">
        <v>418</v>
      </c>
      <c r="X60" s="33">
        <v>1040</v>
      </c>
      <c r="Y60" s="33">
        <v>850</v>
      </c>
      <c r="Z60" s="33">
        <v>12</v>
      </c>
      <c r="AA60" s="33">
        <v>147</v>
      </c>
      <c r="AB60" s="33">
        <v>733</v>
      </c>
      <c r="AC60" s="33">
        <v>5623</v>
      </c>
      <c r="AD60" s="33">
        <v>17927</v>
      </c>
      <c r="AE60" s="33">
        <v>983</v>
      </c>
      <c r="AF60" s="33">
        <v>2090</v>
      </c>
      <c r="AG60" s="33">
        <v>143</v>
      </c>
      <c r="AH60" s="33">
        <v>483</v>
      </c>
      <c r="AI60" s="33">
        <v>663</v>
      </c>
      <c r="AJ60" s="33">
        <v>480</v>
      </c>
      <c r="AK60" s="33">
        <v>378</v>
      </c>
      <c r="AL60" s="33">
        <v>714</v>
      </c>
      <c r="AM60" s="33">
        <v>2213</v>
      </c>
      <c r="AN60" s="33">
        <v>2120</v>
      </c>
      <c r="AO60" s="33">
        <v>1383</v>
      </c>
      <c r="AP60" s="33">
        <v>1358</v>
      </c>
      <c r="AQ60" s="33">
        <v>118</v>
      </c>
      <c r="AR60" s="33">
        <v>1057</v>
      </c>
      <c r="AS60" s="33">
        <v>1294</v>
      </c>
      <c r="AT60" s="33">
        <v>368</v>
      </c>
      <c r="AU60" s="33">
        <v>377</v>
      </c>
      <c r="AV60" s="33">
        <v>590</v>
      </c>
      <c r="AW60" s="33">
        <v>744</v>
      </c>
      <c r="AX60" s="33">
        <v>1984</v>
      </c>
      <c r="AY60" s="33">
        <v>890</v>
      </c>
      <c r="AZ60" s="33">
        <v>342</v>
      </c>
      <c r="BA60" s="33">
        <v>2573</v>
      </c>
      <c r="BB60" s="33">
        <v>1555</v>
      </c>
      <c r="BC60" s="33">
        <v>1090</v>
      </c>
      <c r="BD60" s="33" t="s">
        <v>60</v>
      </c>
      <c r="BE60" s="33">
        <v>14</v>
      </c>
      <c r="BF60" s="33">
        <v>728</v>
      </c>
    </row>
    <row r="61" spans="2:58" x14ac:dyDescent="0.25">
      <c r="B61" s="7" t="s">
        <v>58</v>
      </c>
      <c r="C61" s="35">
        <v>561389</v>
      </c>
      <c r="D61" s="35">
        <v>462808</v>
      </c>
      <c r="E61" s="35">
        <v>66648</v>
      </c>
      <c r="F61" s="32">
        <v>30651</v>
      </c>
      <c r="G61" s="33">
        <v>51</v>
      </c>
      <c r="H61" s="33">
        <v>761</v>
      </c>
      <c r="I61" s="33">
        <v>369</v>
      </c>
      <c r="J61" s="33">
        <v>174</v>
      </c>
      <c r="K61" s="33">
        <v>2539</v>
      </c>
      <c r="L61" s="33">
        <v>6905</v>
      </c>
      <c r="M61" s="33">
        <v>11</v>
      </c>
      <c r="N61" s="33">
        <v>0</v>
      </c>
      <c r="O61" s="33">
        <v>0</v>
      </c>
      <c r="P61" s="33">
        <v>1525</v>
      </c>
      <c r="Q61" s="33">
        <v>46</v>
      </c>
      <c r="R61" s="33">
        <v>0</v>
      </c>
      <c r="S61" s="33">
        <v>2140</v>
      </c>
      <c r="T61" s="33">
        <v>450</v>
      </c>
      <c r="U61" s="33">
        <v>6</v>
      </c>
      <c r="V61" s="33">
        <v>342</v>
      </c>
      <c r="W61" s="33">
        <v>286</v>
      </c>
      <c r="X61" s="33">
        <v>83</v>
      </c>
      <c r="Y61" s="33">
        <v>114</v>
      </c>
      <c r="Z61" s="33">
        <v>0</v>
      </c>
      <c r="AA61" s="33">
        <v>0</v>
      </c>
      <c r="AB61" s="33">
        <v>152</v>
      </c>
      <c r="AC61" s="33">
        <v>849</v>
      </c>
      <c r="AD61" s="33">
        <v>357</v>
      </c>
      <c r="AE61" s="33">
        <v>70</v>
      </c>
      <c r="AF61" s="33">
        <v>241</v>
      </c>
      <c r="AG61" s="33">
        <v>1105</v>
      </c>
      <c r="AH61" s="33">
        <v>1784</v>
      </c>
      <c r="AI61" s="33">
        <v>427</v>
      </c>
      <c r="AJ61" s="33">
        <v>0</v>
      </c>
      <c r="AK61" s="33">
        <v>7</v>
      </c>
      <c r="AL61" s="33">
        <v>76</v>
      </c>
      <c r="AM61" s="33">
        <v>113</v>
      </c>
      <c r="AN61" s="33">
        <v>395</v>
      </c>
      <c r="AO61" s="33">
        <v>237</v>
      </c>
      <c r="AP61" s="33">
        <v>22</v>
      </c>
      <c r="AQ61" s="33">
        <v>462</v>
      </c>
      <c r="AR61" s="33">
        <v>960</v>
      </c>
      <c r="AS61" s="33">
        <v>284</v>
      </c>
      <c r="AT61" s="33">
        <v>13</v>
      </c>
      <c r="AU61" s="33">
        <v>219</v>
      </c>
      <c r="AV61" s="33">
        <v>1043</v>
      </c>
      <c r="AW61" s="33">
        <v>69</v>
      </c>
      <c r="AX61" s="33">
        <v>1398</v>
      </c>
      <c r="AY61" s="33">
        <v>2140</v>
      </c>
      <c r="AZ61" s="33">
        <v>4</v>
      </c>
      <c r="BA61" s="33">
        <v>451</v>
      </c>
      <c r="BB61" s="33">
        <v>1803</v>
      </c>
      <c r="BC61" s="33">
        <v>0</v>
      </c>
      <c r="BD61" s="33">
        <v>168</v>
      </c>
      <c r="BE61" s="33" t="s">
        <v>60</v>
      </c>
      <c r="BF61" s="33">
        <v>0</v>
      </c>
    </row>
    <row r="62" spans="2:58" x14ac:dyDescent="0.25">
      <c r="B62" s="7" t="s">
        <v>61</v>
      </c>
      <c r="C62" s="35">
        <v>3669195</v>
      </c>
      <c r="D62" s="35">
        <v>3403602</v>
      </c>
      <c r="E62" s="35">
        <v>238263</v>
      </c>
      <c r="F62" s="32">
        <v>22649</v>
      </c>
      <c r="G62" s="33">
        <v>35</v>
      </c>
      <c r="H62" s="33">
        <v>378</v>
      </c>
      <c r="I62" s="33">
        <v>229</v>
      </c>
      <c r="J62" s="33">
        <v>0</v>
      </c>
      <c r="K62" s="33">
        <v>207</v>
      </c>
      <c r="L62" s="33">
        <v>0</v>
      </c>
      <c r="M62" s="33">
        <v>1849</v>
      </c>
      <c r="N62" s="33">
        <v>13</v>
      </c>
      <c r="O62" s="33">
        <v>212</v>
      </c>
      <c r="P62" s="33">
        <v>6614</v>
      </c>
      <c r="Q62" s="33">
        <v>247</v>
      </c>
      <c r="R62" s="33">
        <v>0</v>
      </c>
      <c r="S62" s="33">
        <v>13</v>
      </c>
      <c r="T62" s="33">
        <v>624</v>
      </c>
      <c r="U62" s="33">
        <v>784</v>
      </c>
      <c r="V62" s="33">
        <v>0</v>
      </c>
      <c r="W62" s="33">
        <v>38</v>
      </c>
      <c r="X62" s="33">
        <v>0</v>
      </c>
      <c r="Y62" s="33">
        <v>0</v>
      </c>
      <c r="Z62" s="33">
        <v>0</v>
      </c>
      <c r="AA62" s="33">
        <v>70</v>
      </c>
      <c r="AB62" s="33">
        <v>1412</v>
      </c>
      <c r="AC62" s="33">
        <v>88</v>
      </c>
      <c r="AD62" s="33">
        <v>0</v>
      </c>
      <c r="AE62" s="33">
        <v>27</v>
      </c>
      <c r="AF62" s="33">
        <v>101</v>
      </c>
      <c r="AG62" s="33">
        <v>0</v>
      </c>
      <c r="AH62" s="33">
        <v>0</v>
      </c>
      <c r="AI62" s="33">
        <v>0</v>
      </c>
      <c r="AJ62" s="33">
        <v>0</v>
      </c>
      <c r="AK62" s="33">
        <v>2150</v>
      </c>
      <c r="AL62" s="33">
        <v>51</v>
      </c>
      <c r="AM62" s="33">
        <v>2615</v>
      </c>
      <c r="AN62" s="33">
        <v>200</v>
      </c>
      <c r="AO62" s="33">
        <v>0</v>
      </c>
      <c r="AP62" s="33">
        <v>0</v>
      </c>
      <c r="AQ62" s="33">
        <v>79</v>
      </c>
      <c r="AR62" s="33">
        <v>0</v>
      </c>
      <c r="AS62" s="33">
        <v>1978</v>
      </c>
      <c r="AT62" s="33">
        <v>490</v>
      </c>
      <c r="AU62" s="33">
        <v>3</v>
      </c>
      <c r="AV62" s="33">
        <v>113</v>
      </c>
      <c r="AW62" s="33">
        <v>224</v>
      </c>
      <c r="AX62" s="33">
        <v>444</v>
      </c>
      <c r="AY62" s="33">
        <v>0</v>
      </c>
      <c r="AZ62" s="33">
        <v>0</v>
      </c>
      <c r="BA62" s="33">
        <v>1077</v>
      </c>
      <c r="BB62" s="33">
        <v>41</v>
      </c>
      <c r="BC62" s="33">
        <v>14</v>
      </c>
      <c r="BD62" s="33">
        <v>229</v>
      </c>
      <c r="BE62" s="33">
        <v>0</v>
      </c>
      <c r="BF62" s="33" t="s">
        <v>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BF62"/>
  <sheetViews>
    <sheetView showGridLines="0" zoomScaleNormal="100" workbookViewId="0"/>
  </sheetViews>
  <sheetFormatPr defaultRowHeight="15" x14ac:dyDescent="0.25"/>
  <cols>
    <col min="1" max="1" width="9.140625" style="1"/>
    <col min="2" max="2" width="15.140625" style="1" customWidth="1"/>
    <col min="3" max="4" width="11.28515625" style="1" bestFit="1" customWidth="1"/>
    <col min="5" max="5" width="10.42578125" style="1" bestFit="1" customWidth="1"/>
    <col min="6" max="7" width="9.7109375" style="1" bestFit="1" customWidth="1"/>
    <col min="8" max="58" width="9.42578125" style="1" bestFit="1" customWidth="1"/>
    <col min="59" max="64" width="9.28515625" style="1" bestFit="1" customWidth="1"/>
    <col min="65" max="16384" width="9.140625" style="1"/>
  </cols>
  <sheetData>
    <row r="2" spans="1:58" x14ac:dyDescent="0.25">
      <c r="B2" s="2" t="s">
        <v>69</v>
      </c>
    </row>
    <row r="3" spans="1:58" x14ac:dyDescent="0.25">
      <c r="B3" s="3" t="s">
        <v>70</v>
      </c>
    </row>
    <row r="4" spans="1:58" x14ac:dyDescent="0.25">
      <c r="B4" s="3" t="s">
        <v>2</v>
      </c>
    </row>
    <row r="5" spans="1:58" x14ac:dyDescent="0.25">
      <c r="B5" s="1" t="s">
        <v>71</v>
      </c>
    </row>
    <row r="6" spans="1:58" x14ac:dyDescent="0.25">
      <c r="F6" s="4" t="s">
        <v>68</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row>
    <row r="7" spans="1:58" customFormat="1" ht="15.75" customHeight="1" x14ac:dyDescent="0.25">
      <c r="A7" s="1"/>
      <c r="B7" s="22"/>
      <c r="C7" s="21"/>
      <c r="D7" s="21"/>
      <c r="E7" s="21"/>
      <c r="F7" s="8">
        <v>1</v>
      </c>
      <c r="G7" s="9">
        <v>2</v>
      </c>
      <c r="H7" s="9">
        <v>3</v>
      </c>
      <c r="I7" s="9">
        <v>4</v>
      </c>
      <c r="J7" s="9">
        <v>5</v>
      </c>
      <c r="K7" s="9">
        <v>6</v>
      </c>
      <c r="L7" s="9">
        <v>7</v>
      </c>
      <c r="M7" s="9">
        <v>8</v>
      </c>
      <c r="N7" s="9">
        <v>9</v>
      </c>
      <c r="O7" s="9">
        <v>10</v>
      </c>
      <c r="P7" s="9">
        <v>11</v>
      </c>
      <c r="Q7" s="9">
        <v>12</v>
      </c>
      <c r="R7" s="9">
        <v>13</v>
      </c>
      <c r="S7" s="9">
        <v>14</v>
      </c>
      <c r="T7" s="9">
        <v>15</v>
      </c>
      <c r="U7" s="9">
        <v>16</v>
      </c>
      <c r="V7" s="9">
        <v>17</v>
      </c>
      <c r="W7" s="9">
        <v>18</v>
      </c>
      <c r="X7" s="9">
        <v>19</v>
      </c>
      <c r="Y7" s="9">
        <v>20</v>
      </c>
      <c r="Z7" s="9">
        <v>21</v>
      </c>
      <c r="AA7" s="9">
        <v>22</v>
      </c>
      <c r="AB7" s="9">
        <v>23</v>
      </c>
      <c r="AC7" s="9">
        <v>24</v>
      </c>
      <c r="AD7" s="9">
        <v>25</v>
      </c>
      <c r="AE7" s="9">
        <v>26</v>
      </c>
      <c r="AF7" s="9">
        <v>27</v>
      </c>
      <c r="AG7" s="9">
        <v>28</v>
      </c>
      <c r="AH7" s="9">
        <v>29</v>
      </c>
      <c r="AI7" s="9">
        <v>30</v>
      </c>
      <c r="AJ7" s="9">
        <v>31</v>
      </c>
      <c r="AK7" s="9">
        <v>32</v>
      </c>
      <c r="AL7" s="9">
        <v>33</v>
      </c>
      <c r="AM7" s="9">
        <v>34</v>
      </c>
      <c r="AN7" s="9">
        <v>35</v>
      </c>
      <c r="AO7" s="9">
        <v>36</v>
      </c>
      <c r="AP7" s="9">
        <v>37</v>
      </c>
      <c r="AQ7" s="9">
        <v>38</v>
      </c>
      <c r="AR7" s="9">
        <v>39</v>
      </c>
      <c r="AS7" s="9">
        <v>40</v>
      </c>
      <c r="AT7" s="9">
        <v>41</v>
      </c>
      <c r="AU7" s="9">
        <v>42</v>
      </c>
      <c r="AV7" s="9">
        <v>43</v>
      </c>
      <c r="AW7" s="9">
        <v>44</v>
      </c>
      <c r="AX7" s="9">
        <v>45</v>
      </c>
      <c r="AY7" s="9">
        <v>46</v>
      </c>
      <c r="AZ7" s="9">
        <v>47</v>
      </c>
      <c r="BA7" s="9">
        <v>48</v>
      </c>
      <c r="BB7" s="9">
        <v>49</v>
      </c>
      <c r="BC7" s="9">
        <v>50</v>
      </c>
      <c r="BD7" s="9">
        <v>51</v>
      </c>
      <c r="BE7" s="9">
        <v>52</v>
      </c>
      <c r="BF7" s="9">
        <v>53</v>
      </c>
    </row>
    <row r="8" spans="1:58" customFormat="1" ht="51" x14ac:dyDescent="0.25">
      <c r="A8" s="1"/>
      <c r="B8" s="22" t="s">
        <v>4</v>
      </c>
      <c r="C8" s="21" t="s">
        <v>5</v>
      </c>
      <c r="D8" s="21" t="s">
        <v>6</v>
      </c>
      <c r="E8" s="21" t="s">
        <v>7</v>
      </c>
      <c r="F8" s="10" t="s">
        <v>63</v>
      </c>
      <c r="G8" s="10"/>
      <c r="H8" s="10"/>
      <c r="I8" s="10"/>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row>
    <row r="9" spans="1:58" s="5" customFormat="1" x14ac:dyDescent="0.25">
      <c r="B9" s="22"/>
      <c r="C9" s="12" t="s">
        <v>59</v>
      </c>
      <c r="D9" s="12" t="s">
        <v>59</v>
      </c>
      <c r="E9" s="12" t="s">
        <v>59</v>
      </c>
      <c r="F9" s="13" t="s">
        <v>64</v>
      </c>
      <c r="G9" s="14" t="s">
        <v>8</v>
      </c>
      <c r="H9" s="14" t="s">
        <v>9</v>
      </c>
      <c r="I9" s="14" t="s">
        <v>10</v>
      </c>
      <c r="J9" s="14" t="s">
        <v>11</v>
      </c>
      <c r="K9" s="14" t="s">
        <v>12</v>
      </c>
      <c r="L9" s="14" t="s">
        <v>13</v>
      </c>
      <c r="M9" s="14" t="s">
        <v>14</v>
      </c>
      <c r="N9" s="14" t="s">
        <v>15</v>
      </c>
      <c r="O9" s="14" t="s">
        <v>16</v>
      </c>
      <c r="P9" s="14" t="s">
        <v>17</v>
      </c>
      <c r="Q9" s="14" t="s">
        <v>18</v>
      </c>
      <c r="R9" s="14" t="s">
        <v>19</v>
      </c>
      <c r="S9" s="14" t="s">
        <v>20</v>
      </c>
      <c r="T9" s="14" t="s">
        <v>21</v>
      </c>
      <c r="U9" s="14" t="s">
        <v>22</v>
      </c>
      <c r="V9" s="14" t="s">
        <v>23</v>
      </c>
      <c r="W9" s="14" t="s">
        <v>24</v>
      </c>
      <c r="X9" s="14" t="s">
        <v>25</v>
      </c>
      <c r="Y9" s="14" t="s">
        <v>26</v>
      </c>
      <c r="Z9" s="14" t="s">
        <v>27</v>
      </c>
      <c r="AA9" s="14" t="s">
        <v>28</v>
      </c>
      <c r="AB9" s="14" t="s">
        <v>29</v>
      </c>
      <c r="AC9" s="14" t="s">
        <v>30</v>
      </c>
      <c r="AD9" s="14" t="s">
        <v>31</v>
      </c>
      <c r="AE9" s="14" t="s">
        <v>32</v>
      </c>
      <c r="AF9" s="14" t="s">
        <v>33</v>
      </c>
      <c r="AG9" s="14" t="s">
        <v>34</v>
      </c>
      <c r="AH9" s="14" t="s">
        <v>35</v>
      </c>
      <c r="AI9" s="14" t="s">
        <v>36</v>
      </c>
      <c r="AJ9" s="14" t="s">
        <v>37</v>
      </c>
      <c r="AK9" s="14" t="s">
        <v>38</v>
      </c>
      <c r="AL9" s="14" t="s">
        <v>39</v>
      </c>
      <c r="AM9" s="14" t="s">
        <v>40</v>
      </c>
      <c r="AN9" s="14" t="s">
        <v>41</v>
      </c>
      <c r="AO9" s="14" t="s">
        <v>42</v>
      </c>
      <c r="AP9" s="14" t="s">
        <v>43</v>
      </c>
      <c r="AQ9" s="14" t="s">
        <v>44</v>
      </c>
      <c r="AR9" s="14" t="s">
        <v>45</v>
      </c>
      <c r="AS9" s="14" t="s">
        <v>46</v>
      </c>
      <c r="AT9" s="14" t="s">
        <v>47</v>
      </c>
      <c r="AU9" s="14" t="s">
        <v>48</v>
      </c>
      <c r="AV9" s="14" t="s">
        <v>49</v>
      </c>
      <c r="AW9" s="14" t="s">
        <v>50</v>
      </c>
      <c r="AX9" s="14" t="s">
        <v>51</v>
      </c>
      <c r="AY9" s="14" t="s">
        <v>52</v>
      </c>
      <c r="AZ9" s="14" t="s">
        <v>53</v>
      </c>
      <c r="BA9" s="14" t="s">
        <v>54</v>
      </c>
      <c r="BB9" s="14" t="s">
        <v>55</v>
      </c>
      <c r="BC9" s="14" t="s">
        <v>56</v>
      </c>
      <c r="BD9" s="14" t="s">
        <v>57</v>
      </c>
      <c r="BE9" s="14" t="s">
        <v>58</v>
      </c>
      <c r="BF9" s="14" t="s">
        <v>61</v>
      </c>
    </row>
    <row r="10" spans="1:58" x14ac:dyDescent="0.25">
      <c r="B10" s="6" t="s">
        <v>62</v>
      </c>
      <c r="C10" s="31">
        <v>305628607</v>
      </c>
      <c r="D10" s="31">
        <v>258552348</v>
      </c>
      <c r="E10" s="31">
        <v>38582885</v>
      </c>
      <c r="F10" s="32">
        <v>6743229</v>
      </c>
      <c r="G10" s="33">
        <v>99221</v>
      </c>
      <c r="H10" s="33">
        <v>94692</v>
      </c>
      <c r="I10" s="33">
        <v>176768</v>
      </c>
      <c r="J10" s="33">
        <v>64264</v>
      </c>
      <c r="K10" s="33">
        <v>573988</v>
      </c>
      <c r="L10" s="33">
        <v>140620</v>
      </c>
      <c r="M10" s="33">
        <v>89360</v>
      </c>
      <c r="N10" s="33">
        <v>30055</v>
      </c>
      <c r="O10" s="33">
        <v>56052</v>
      </c>
      <c r="P10" s="33">
        <v>427853</v>
      </c>
      <c r="Q10" s="33">
        <v>244992</v>
      </c>
      <c r="R10" s="33">
        <v>49218</v>
      </c>
      <c r="S10" s="33">
        <v>53122</v>
      </c>
      <c r="T10" s="33">
        <v>277579</v>
      </c>
      <c r="U10" s="33">
        <v>130170</v>
      </c>
      <c r="V10" s="33">
        <v>66922</v>
      </c>
      <c r="W10" s="33">
        <v>90681</v>
      </c>
      <c r="X10" s="33">
        <v>92999</v>
      </c>
      <c r="Y10" s="33">
        <v>88131</v>
      </c>
      <c r="Z10" s="33">
        <v>32209</v>
      </c>
      <c r="AA10" s="33">
        <v>159866</v>
      </c>
      <c r="AB10" s="33">
        <v>144152</v>
      </c>
      <c r="AC10" s="33">
        <v>178207</v>
      </c>
      <c r="AD10" s="33">
        <v>104765</v>
      </c>
      <c r="AE10" s="33">
        <v>68363</v>
      </c>
      <c r="AF10" s="33">
        <v>148055</v>
      </c>
      <c r="AG10" s="33">
        <v>35870</v>
      </c>
      <c r="AH10" s="33">
        <v>43531</v>
      </c>
      <c r="AI10" s="33">
        <v>109409</v>
      </c>
      <c r="AJ10" s="33">
        <v>38399</v>
      </c>
      <c r="AK10" s="33">
        <v>193972</v>
      </c>
      <c r="AL10" s="33">
        <v>50438</v>
      </c>
      <c r="AM10" s="33">
        <v>363139</v>
      </c>
      <c r="AN10" s="33">
        <v>207025</v>
      </c>
      <c r="AO10" s="33">
        <v>24450</v>
      </c>
      <c r="AP10" s="33">
        <v>188013</v>
      </c>
      <c r="AQ10" s="33">
        <v>90616</v>
      </c>
      <c r="AR10" s="33">
        <v>100185</v>
      </c>
      <c r="AS10" s="33">
        <v>209810</v>
      </c>
      <c r="AT10" s="33">
        <v>24948</v>
      </c>
      <c r="AU10" s="33">
        <v>117569</v>
      </c>
      <c r="AV10" s="33">
        <v>27915</v>
      </c>
      <c r="AW10" s="33">
        <v>143135</v>
      </c>
      <c r="AX10" s="33">
        <v>411641</v>
      </c>
      <c r="AY10" s="33">
        <v>75541</v>
      </c>
      <c r="AZ10" s="33">
        <v>18380</v>
      </c>
      <c r="BA10" s="33">
        <v>232002</v>
      </c>
      <c r="BB10" s="33">
        <v>166162</v>
      </c>
      <c r="BC10" s="33">
        <v>49349</v>
      </c>
      <c r="BD10" s="33">
        <v>111240</v>
      </c>
      <c r="BE10" s="33">
        <v>28186</v>
      </c>
      <c r="BF10" s="33">
        <v>59885</v>
      </c>
    </row>
    <row r="11" spans="1:58" x14ac:dyDescent="0.25">
      <c r="B11" s="7" t="s">
        <v>8</v>
      </c>
      <c r="C11" s="34">
        <v>4729509</v>
      </c>
      <c r="D11" s="34">
        <v>3987155</v>
      </c>
      <c r="E11" s="34">
        <v>620465</v>
      </c>
      <c r="F11" s="32">
        <v>108723</v>
      </c>
      <c r="G11" s="33" t="s">
        <v>60</v>
      </c>
      <c r="H11" s="33">
        <v>3013</v>
      </c>
      <c r="I11" s="33">
        <v>676</v>
      </c>
      <c r="J11" s="33">
        <v>1481</v>
      </c>
      <c r="K11" s="33">
        <v>3827</v>
      </c>
      <c r="L11" s="33">
        <v>1278</v>
      </c>
      <c r="M11" s="33">
        <v>454</v>
      </c>
      <c r="N11" s="33">
        <v>811</v>
      </c>
      <c r="O11" s="33">
        <v>211</v>
      </c>
      <c r="P11" s="33">
        <v>15062</v>
      </c>
      <c r="Q11" s="33">
        <v>21644</v>
      </c>
      <c r="R11" s="33">
        <v>267</v>
      </c>
      <c r="S11" s="33">
        <v>304</v>
      </c>
      <c r="T11" s="33">
        <v>2503</v>
      </c>
      <c r="U11" s="33">
        <v>3945</v>
      </c>
      <c r="V11" s="33">
        <v>669</v>
      </c>
      <c r="W11" s="33">
        <v>649</v>
      </c>
      <c r="X11" s="33">
        <v>1967</v>
      </c>
      <c r="Y11" s="33">
        <v>1901</v>
      </c>
      <c r="Z11" s="33">
        <v>97</v>
      </c>
      <c r="AA11" s="33">
        <v>716</v>
      </c>
      <c r="AB11" s="33">
        <v>435</v>
      </c>
      <c r="AC11" s="33">
        <v>2334</v>
      </c>
      <c r="AD11" s="33">
        <v>386</v>
      </c>
      <c r="AE11" s="33">
        <v>7233</v>
      </c>
      <c r="AF11" s="33">
        <v>1373</v>
      </c>
      <c r="AG11" s="33">
        <v>229</v>
      </c>
      <c r="AH11" s="33">
        <v>169</v>
      </c>
      <c r="AI11" s="33">
        <v>265</v>
      </c>
      <c r="AJ11" s="33">
        <v>0</v>
      </c>
      <c r="AK11" s="33">
        <v>356</v>
      </c>
      <c r="AL11" s="33">
        <v>650</v>
      </c>
      <c r="AM11" s="33">
        <v>3686</v>
      </c>
      <c r="AN11" s="33">
        <v>2371</v>
      </c>
      <c r="AO11" s="33">
        <v>169</v>
      </c>
      <c r="AP11" s="33">
        <v>2222</v>
      </c>
      <c r="AQ11" s="33">
        <v>880</v>
      </c>
      <c r="AR11" s="33">
        <v>485</v>
      </c>
      <c r="AS11" s="33">
        <v>1477</v>
      </c>
      <c r="AT11" s="33">
        <v>0</v>
      </c>
      <c r="AU11" s="33">
        <v>2368</v>
      </c>
      <c r="AV11" s="33">
        <v>31</v>
      </c>
      <c r="AW11" s="33">
        <v>7409</v>
      </c>
      <c r="AX11" s="33">
        <v>6500</v>
      </c>
      <c r="AY11" s="33">
        <v>1336</v>
      </c>
      <c r="AZ11" s="33">
        <v>0</v>
      </c>
      <c r="BA11" s="33">
        <v>2490</v>
      </c>
      <c r="BB11" s="33">
        <v>1171</v>
      </c>
      <c r="BC11" s="33">
        <v>41</v>
      </c>
      <c r="BD11" s="33">
        <v>1155</v>
      </c>
      <c r="BE11" s="33">
        <v>27</v>
      </c>
      <c r="BF11" s="33">
        <v>228</v>
      </c>
    </row>
    <row r="12" spans="1:58" x14ac:dyDescent="0.25">
      <c r="B12" s="7" t="s">
        <v>9</v>
      </c>
      <c r="C12" s="34">
        <v>702974</v>
      </c>
      <c r="D12" s="34">
        <v>565031</v>
      </c>
      <c r="E12" s="34">
        <v>95878</v>
      </c>
      <c r="F12" s="32">
        <v>36326</v>
      </c>
      <c r="G12" s="33">
        <v>477</v>
      </c>
      <c r="H12" s="33" t="s">
        <v>60</v>
      </c>
      <c r="I12" s="33">
        <v>1354</v>
      </c>
      <c r="J12" s="33">
        <v>47</v>
      </c>
      <c r="K12" s="33">
        <v>3906</v>
      </c>
      <c r="L12" s="33">
        <v>1930</v>
      </c>
      <c r="M12" s="33">
        <v>0</v>
      </c>
      <c r="N12" s="33">
        <v>0</v>
      </c>
      <c r="O12" s="33">
        <v>14</v>
      </c>
      <c r="P12" s="33">
        <v>2315</v>
      </c>
      <c r="Q12" s="33">
        <v>1251</v>
      </c>
      <c r="R12" s="33">
        <v>1705</v>
      </c>
      <c r="S12" s="33">
        <v>895</v>
      </c>
      <c r="T12" s="33">
        <v>388</v>
      </c>
      <c r="U12" s="33">
        <v>9</v>
      </c>
      <c r="V12" s="33">
        <v>262</v>
      </c>
      <c r="W12" s="33">
        <v>106</v>
      </c>
      <c r="X12" s="33">
        <v>1440</v>
      </c>
      <c r="Y12" s="33">
        <v>100</v>
      </c>
      <c r="Z12" s="33">
        <v>574</v>
      </c>
      <c r="AA12" s="33">
        <v>704</v>
      </c>
      <c r="AB12" s="33">
        <v>107</v>
      </c>
      <c r="AC12" s="33">
        <v>923</v>
      </c>
      <c r="AD12" s="33">
        <v>530</v>
      </c>
      <c r="AE12" s="33">
        <v>263</v>
      </c>
      <c r="AF12" s="33">
        <v>0</v>
      </c>
      <c r="AG12" s="33">
        <v>616</v>
      </c>
      <c r="AH12" s="33">
        <v>215</v>
      </c>
      <c r="AI12" s="33">
        <v>240</v>
      </c>
      <c r="AJ12" s="33">
        <v>316</v>
      </c>
      <c r="AK12" s="33">
        <v>413</v>
      </c>
      <c r="AL12" s="33">
        <v>421</v>
      </c>
      <c r="AM12" s="33">
        <v>255</v>
      </c>
      <c r="AN12" s="33">
        <v>698</v>
      </c>
      <c r="AO12" s="33">
        <v>69</v>
      </c>
      <c r="AP12" s="33">
        <v>156</v>
      </c>
      <c r="AQ12" s="33">
        <v>1455</v>
      </c>
      <c r="AR12" s="33">
        <v>1793</v>
      </c>
      <c r="AS12" s="33">
        <v>126</v>
      </c>
      <c r="AT12" s="33">
        <v>0</v>
      </c>
      <c r="AU12" s="33">
        <v>121</v>
      </c>
      <c r="AV12" s="33">
        <v>531</v>
      </c>
      <c r="AW12" s="33">
        <v>477</v>
      </c>
      <c r="AX12" s="33">
        <v>4123</v>
      </c>
      <c r="AY12" s="33">
        <v>1274</v>
      </c>
      <c r="AZ12" s="33">
        <v>353</v>
      </c>
      <c r="BA12" s="33">
        <v>714</v>
      </c>
      <c r="BB12" s="33">
        <v>2421</v>
      </c>
      <c r="BC12" s="33">
        <v>0</v>
      </c>
      <c r="BD12" s="33">
        <v>158</v>
      </c>
      <c r="BE12" s="33">
        <v>81</v>
      </c>
      <c r="BF12" s="33">
        <v>19</v>
      </c>
    </row>
    <row r="13" spans="1:58" x14ac:dyDescent="0.25">
      <c r="B13" s="7" t="s">
        <v>10</v>
      </c>
      <c r="C13" s="34">
        <v>6332786</v>
      </c>
      <c r="D13" s="34">
        <v>5069002</v>
      </c>
      <c r="E13" s="34">
        <v>1001991</v>
      </c>
      <c r="F13" s="32">
        <v>222725</v>
      </c>
      <c r="G13" s="33">
        <v>416</v>
      </c>
      <c r="H13" s="33">
        <v>3109</v>
      </c>
      <c r="I13" s="33" t="s">
        <v>60</v>
      </c>
      <c r="J13" s="33">
        <v>689</v>
      </c>
      <c r="K13" s="33">
        <v>47164</v>
      </c>
      <c r="L13" s="33">
        <v>7687</v>
      </c>
      <c r="M13" s="33">
        <v>479</v>
      </c>
      <c r="N13" s="33">
        <v>738</v>
      </c>
      <c r="O13" s="33">
        <v>0</v>
      </c>
      <c r="P13" s="33">
        <v>7712</v>
      </c>
      <c r="Q13" s="33">
        <v>4261</v>
      </c>
      <c r="R13" s="33">
        <v>1966</v>
      </c>
      <c r="S13" s="33">
        <v>2147</v>
      </c>
      <c r="T13" s="33">
        <v>12250</v>
      </c>
      <c r="U13" s="33">
        <v>2690</v>
      </c>
      <c r="V13" s="33">
        <v>3008</v>
      </c>
      <c r="W13" s="33">
        <v>1935</v>
      </c>
      <c r="X13" s="33">
        <v>1705</v>
      </c>
      <c r="Y13" s="33">
        <v>2014</v>
      </c>
      <c r="Z13" s="33">
        <v>241</v>
      </c>
      <c r="AA13" s="33">
        <v>1284</v>
      </c>
      <c r="AB13" s="33">
        <v>1449</v>
      </c>
      <c r="AC13" s="33">
        <v>6354</v>
      </c>
      <c r="AD13" s="33">
        <v>5421</v>
      </c>
      <c r="AE13" s="33">
        <v>272</v>
      </c>
      <c r="AF13" s="33">
        <v>4567</v>
      </c>
      <c r="AG13" s="33">
        <v>1343</v>
      </c>
      <c r="AH13" s="33">
        <v>1750</v>
      </c>
      <c r="AI13" s="33">
        <v>10342</v>
      </c>
      <c r="AJ13" s="33">
        <v>64</v>
      </c>
      <c r="AK13" s="33">
        <v>1782</v>
      </c>
      <c r="AL13" s="33">
        <v>4419</v>
      </c>
      <c r="AM13" s="33">
        <v>6618</v>
      </c>
      <c r="AN13" s="33">
        <v>4463</v>
      </c>
      <c r="AO13" s="33">
        <v>826</v>
      </c>
      <c r="AP13" s="33">
        <v>5225</v>
      </c>
      <c r="AQ13" s="33">
        <v>2910</v>
      </c>
      <c r="AR13" s="33">
        <v>5430</v>
      </c>
      <c r="AS13" s="33">
        <v>5535</v>
      </c>
      <c r="AT13" s="33">
        <v>403</v>
      </c>
      <c r="AU13" s="33">
        <v>2310</v>
      </c>
      <c r="AV13" s="33">
        <v>1351</v>
      </c>
      <c r="AW13" s="33">
        <v>3061</v>
      </c>
      <c r="AX13" s="33">
        <v>14705</v>
      </c>
      <c r="AY13" s="33">
        <v>7164</v>
      </c>
      <c r="AZ13" s="33">
        <v>664</v>
      </c>
      <c r="BA13" s="33">
        <v>3413</v>
      </c>
      <c r="BB13" s="33">
        <v>12645</v>
      </c>
      <c r="BC13" s="33">
        <v>595</v>
      </c>
      <c r="BD13" s="33">
        <v>5556</v>
      </c>
      <c r="BE13" s="33">
        <v>593</v>
      </c>
      <c r="BF13" s="33">
        <v>599</v>
      </c>
    </row>
    <row r="14" spans="1:58" x14ac:dyDescent="0.25">
      <c r="B14" s="7" t="s">
        <v>11</v>
      </c>
      <c r="C14" s="34">
        <v>2888304</v>
      </c>
      <c r="D14" s="34">
        <v>2387806</v>
      </c>
      <c r="E14" s="34">
        <v>412997</v>
      </c>
      <c r="F14" s="32">
        <v>79127</v>
      </c>
      <c r="G14" s="33">
        <v>1405</v>
      </c>
      <c r="H14" s="33">
        <v>934</v>
      </c>
      <c r="I14" s="33">
        <v>777</v>
      </c>
      <c r="J14" s="33" t="s">
        <v>60</v>
      </c>
      <c r="K14" s="33">
        <v>4457</v>
      </c>
      <c r="L14" s="33">
        <v>2535</v>
      </c>
      <c r="M14" s="33">
        <v>451</v>
      </c>
      <c r="N14" s="33">
        <v>0</v>
      </c>
      <c r="O14" s="33">
        <v>154</v>
      </c>
      <c r="P14" s="33">
        <v>3578</v>
      </c>
      <c r="Q14" s="33">
        <v>3921</v>
      </c>
      <c r="R14" s="33">
        <v>129</v>
      </c>
      <c r="S14" s="33">
        <v>618</v>
      </c>
      <c r="T14" s="33">
        <v>3221</v>
      </c>
      <c r="U14" s="33">
        <v>722</v>
      </c>
      <c r="V14" s="33">
        <v>85</v>
      </c>
      <c r="W14" s="33">
        <v>3611</v>
      </c>
      <c r="X14" s="33">
        <v>2540</v>
      </c>
      <c r="Y14" s="33">
        <v>4012</v>
      </c>
      <c r="Z14" s="33">
        <v>0</v>
      </c>
      <c r="AA14" s="33">
        <v>306</v>
      </c>
      <c r="AB14" s="33">
        <v>190</v>
      </c>
      <c r="AC14" s="33">
        <v>1506</v>
      </c>
      <c r="AD14" s="33">
        <v>222</v>
      </c>
      <c r="AE14" s="33">
        <v>2764</v>
      </c>
      <c r="AF14" s="33">
        <v>7320</v>
      </c>
      <c r="AG14" s="33">
        <v>85</v>
      </c>
      <c r="AH14" s="33">
        <v>394</v>
      </c>
      <c r="AI14" s="33">
        <v>67</v>
      </c>
      <c r="AJ14" s="33">
        <v>0</v>
      </c>
      <c r="AK14" s="33">
        <v>77</v>
      </c>
      <c r="AL14" s="33">
        <v>0</v>
      </c>
      <c r="AM14" s="33">
        <v>289</v>
      </c>
      <c r="AN14" s="33">
        <v>1561</v>
      </c>
      <c r="AO14" s="33">
        <v>0</v>
      </c>
      <c r="AP14" s="33">
        <v>1137</v>
      </c>
      <c r="AQ14" s="33">
        <v>8607</v>
      </c>
      <c r="AR14" s="33">
        <v>239</v>
      </c>
      <c r="AS14" s="33">
        <v>731</v>
      </c>
      <c r="AT14" s="33">
        <v>0</v>
      </c>
      <c r="AU14" s="33">
        <v>1496</v>
      </c>
      <c r="AV14" s="33">
        <v>243</v>
      </c>
      <c r="AW14" s="33">
        <v>2653</v>
      </c>
      <c r="AX14" s="33">
        <v>13707</v>
      </c>
      <c r="AY14" s="33">
        <v>361</v>
      </c>
      <c r="AZ14" s="33">
        <v>0</v>
      </c>
      <c r="BA14" s="33">
        <v>494</v>
      </c>
      <c r="BB14" s="33">
        <v>264</v>
      </c>
      <c r="BC14" s="33">
        <v>0</v>
      </c>
      <c r="BD14" s="33">
        <v>821</v>
      </c>
      <c r="BE14" s="33">
        <v>443</v>
      </c>
      <c r="BF14" s="33">
        <v>87</v>
      </c>
    </row>
    <row r="15" spans="1:58" x14ac:dyDescent="0.25">
      <c r="B15" s="7" t="s">
        <v>12</v>
      </c>
      <c r="C15" s="34">
        <v>36907897</v>
      </c>
      <c r="D15" s="34">
        <v>30790221</v>
      </c>
      <c r="E15" s="34">
        <v>5413287</v>
      </c>
      <c r="F15" s="32">
        <v>444749</v>
      </c>
      <c r="G15" s="33">
        <v>3364</v>
      </c>
      <c r="H15" s="33">
        <v>9579</v>
      </c>
      <c r="I15" s="33">
        <v>33854</v>
      </c>
      <c r="J15" s="33">
        <v>4172</v>
      </c>
      <c r="K15" s="33" t="s">
        <v>60</v>
      </c>
      <c r="L15" s="33">
        <v>15662</v>
      </c>
      <c r="M15" s="33">
        <v>4631</v>
      </c>
      <c r="N15" s="33">
        <v>643</v>
      </c>
      <c r="O15" s="33">
        <v>3683</v>
      </c>
      <c r="P15" s="33">
        <v>20362</v>
      </c>
      <c r="Q15" s="33">
        <v>8820</v>
      </c>
      <c r="R15" s="33">
        <v>9528</v>
      </c>
      <c r="S15" s="33">
        <v>5719</v>
      </c>
      <c r="T15" s="33">
        <v>16482</v>
      </c>
      <c r="U15" s="33">
        <v>6550</v>
      </c>
      <c r="V15" s="33">
        <v>3163</v>
      </c>
      <c r="W15" s="33">
        <v>3857</v>
      </c>
      <c r="X15" s="33">
        <v>3394</v>
      </c>
      <c r="Y15" s="33">
        <v>2989</v>
      </c>
      <c r="Z15" s="33">
        <v>1796</v>
      </c>
      <c r="AA15" s="33">
        <v>10626</v>
      </c>
      <c r="AB15" s="33">
        <v>11969</v>
      </c>
      <c r="AC15" s="33">
        <v>10435</v>
      </c>
      <c r="AD15" s="33">
        <v>5095</v>
      </c>
      <c r="AE15" s="33">
        <v>2757</v>
      </c>
      <c r="AF15" s="33">
        <v>6921</v>
      </c>
      <c r="AG15" s="33">
        <v>3009</v>
      </c>
      <c r="AH15" s="33">
        <v>3062</v>
      </c>
      <c r="AI15" s="33">
        <v>27724</v>
      </c>
      <c r="AJ15" s="33">
        <v>1614</v>
      </c>
      <c r="AK15" s="33">
        <v>10108</v>
      </c>
      <c r="AL15" s="33">
        <v>4632</v>
      </c>
      <c r="AM15" s="33">
        <v>20981</v>
      </c>
      <c r="AN15" s="33">
        <v>9593</v>
      </c>
      <c r="AO15" s="33">
        <v>392</v>
      </c>
      <c r="AP15" s="33">
        <v>8170</v>
      </c>
      <c r="AQ15" s="33">
        <v>5708</v>
      </c>
      <c r="AR15" s="33">
        <v>20913</v>
      </c>
      <c r="AS15" s="33">
        <v>9948</v>
      </c>
      <c r="AT15" s="33">
        <v>526</v>
      </c>
      <c r="AU15" s="33">
        <v>5016</v>
      </c>
      <c r="AV15" s="33">
        <v>1604</v>
      </c>
      <c r="AW15" s="33">
        <v>4349</v>
      </c>
      <c r="AX15" s="33">
        <v>36582</v>
      </c>
      <c r="AY15" s="33">
        <v>10653</v>
      </c>
      <c r="AZ15" s="33">
        <v>525</v>
      </c>
      <c r="BA15" s="33">
        <v>14232</v>
      </c>
      <c r="BB15" s="33">
        <v>30544</v>
      </c>
      <c r="BC15" s="33">
        <v>1446</v>
      </c>
      <c r="BD15" s="33">
        <v>6031</v>
      </c>
      <c r="BE15" s="33">
        <v>1336</v>
      </c>
      <c r="BF15" s="33">
        <v>1223</v>
      </c>
    </row>
    <row r="16" spans="1:58" x14ac:dyDescent="0.25">
      <c r="B16" s="7" t="s">
        <v>13</v>
      </c>
      <c r="C16" s="34">
        <v>4988190</v>
      </c>
      <c r="D16" s="34">
        <v>4042039</v>
      </c>
      <c r="E16" s="34">
        <v>725413</v>
      </c>
      <c r="F16" s="32">
        <v>186366</v>
      </c>
      <c r="G16" s="33">
        <v>954</v>
      </c>
      <c r="H16" s="33">
        <v>2225</v>
      </c>
      <c r="I16" s="33">
        <v>12287</v>
      </c>
      <c r="J16" s="33">
        <v>1034</v>
      </c>
      <c r="K16" s="33">
        <v>26089</v>
      </c>
      <c r="L16" s="33" t="s">
        <v>60</v>
      </c>
      <c r="M16" s="33">
        <v>459</v>
      </c>
      <c r="N16" s="33">
        <v>486</v>
      </c>
      <c r="O16" s="33">
        <v>479</v>
      </c>
      <c r="P16" s="33">
        <v>8849</v>
      </c>
      <c r="Q16" s="33">
        <v>6445</v>
      </c>
      <c r="R16" s="33">
        <v>2355</v>
      </c>
      <c r="S16" s="33">
        <v>839</v>
      </c>
      <c r="T16" s="33">
        <v>6950</v>
      </c>
      <c r="U16" s="33">
        <v>3296</v>
      </c>
      <c r="V16" s="33">
        <v>2140</v>
      </c>
      <c r="W16" s="33">
        <v>4308</v>
      </c>
      <c r="X16" s="33">
        <v>1961</v>
      </c>
      <c r="Y16" s="33">
        <v>968</v>
      </c>
      <c r="Z16" s="33">
        <v>532</v>
      </c>
      <c r="AA16" s="33">
        <v>1532</v>
      </c>
      <c r="AB16" s="33">
        <v>2242</v>
      </c>
      <c r="AC16" s="33">
        <v>4587</v>
      </c>
      <c r="AD16" s="33">
        <v>2878</v>
      </c>
      <c r="AE16" s="33">
        <v>1277</v>
      </c>
      <c r="AF16" s="33">
        <v>1978</v>
      </c>
      <c r="AG16" s="33">
        <v>2042</v>
      </c>
      <c r="AH16" s="33">
        <v>4065</v>
      </c>
      <c r="AI16" s="33">
        <v>4131</v>
      </c>
      <c r="AJ16" s="33">
        <v>791</v>
      </c>
      <c r="AK16" s="33">
        <v>1259</v>
      </c>
      <c r="AL16" s="33">
        <v>3921</v>
      </c>
      <c r="AM16" s="33">
        <v>4594</v>
      </c>
      <c r="AN16" s="33">
        <v>2940</v>
      </c>
      <c r="AO16" s="33">
        <v>802</v>
      </c>
      <c r="AP16" s="33">
        <v>2838</v>
      </c>
      <c r="AQ16" s="33">
        <v>3464</v>
      </c>
      <c r="AR16" s="33">
        <v>4330</v>
      </c>
      <c r="AS16" s="33">
        <v>3928</v>
      </c>
      <c r="AT16" s="33">
        <v>192</v>
      </c>
      <c r="AU16" s="33">
        <v>1231</v>
      </c>
      <c r="AV16" s="33">
        <v>1847</v>
      </c>
      <c r="AW16" s="33">
        <v>1628</v>
      </c>
      <c r="AX16" s="33">
        <v>22253</v>
      </c>
      <c r="AY16" s="33">
        <v>4748</v>
      </c>
      <c r="AZ16" s="33">
        <v>350</v>
      </c>
      <c r="BA16" s="33">
        <v>2739</v>
      </c>
      <c r="BB16" s="33">
        <v>7583</v>
      </c>
      <c r="BC16" s="33">
        <v>623</v>
      </c>
      <c r="BD16" s="33">
        <v>2499</v>
      </c>
      <c r="BE16" s="33">
        <v>4418</v>
      </c>
      <c r="BF16" s="33">
        <v>874</v>
      </c>
    </row>
    <row r="17" spans="2:58" x14ac:dyDescent="0.25">
      <c r="B17" s="7" t="s">
        <v>14</v>
      </c>
      <c r="C17" s="34">
        <v>3541146</v>
      </c>
      <c r="D17" s="34">
        <v>3100742</v>
      </c>
      <c r="E17" s="34">
        <v>342904</v>
      </c>
      <c r="F17" s="32">
        <v>77333</v>
      </c>
      <c r="G17" s="33">
        <v>896</v>
      </c>
      <c r="H17" s="33">
        <v>0</v>
      </c>
      <c r="I17" s="33">
        <v>664</v>
      </c>
      <c r="J17" s="33">
        <v>334</v>
      </c>
      <c r="K17" s="33">
        <v>4479</v>
      </c>
      <c r="L17" s="33">
        <v>547</v>
      </c>
      <c r="M17" s="33" t="s">
        <v>60</v>
      </c>
      <c r="N17" s="33">
        <v>149</v>
      </c>
      <c r="O17" s="33">
        <v>331</v>
      </c>
      <c r="P17" s="33">
        <v>9207</v>
      </c>
      <c r="Q17" s="33">
        <v>748</v>
      </c>
      <c r="R17" s="33">
        <v>182</v>
      </c>
      <c r="S17" s="33">
        <v>147</v>
      </c>
      <c r="T17" s="33">
        <v>3391</v>
      </c>
      <c r="U17" s="33">
        <v>1074</v>
      </c>
      <c r="V17" s="33">
        <v>108</v>
      </c>
      <c r="W17" s="33">
        <v>0</v>
      </c>
      <c r="X17" s="33">
        <v>400</v>
      </c>
      <c r="Y17" s="33">
        <v>0</v>
      </c>
      <c r="Z17" s="33">
        <v>528</v>
      </c>
      <c r="AA17" s="33">
        <v>1531</v>
      </c>
      <c r="AB17" s="33">
        <v>8510</v>
      </c>
      <c r="AC17" s="33">
        <v>770</v>
      </c>
      <c r="AD17" s="33">
        <v>934</v>
      </c>
      <c r="AE17" s="33">
        <v>67</v>
      </c>
      <c r="AF17" s="33">
        <v>42</v>
      </c>
      <c r="AG17" s="33">
        <v>0</v>
      </c>
      <c r="AH17" s="33">
        <v>0</v>
      </c>
      <c r="AI17" s="33">
        <v>507</v>
      </c>
      <c r="AJ17" s="33">
        <v>1049</v>
      </c>
      <c r="AK17" s="33">
        <v>3475</v>
      </c>
      <c r="AL17" s="33">
        <v>112</v>
      </c>
      <c r="AM17" s="33">
        <v>20727</v>
      </c>
      <c r="AN17" s="33">
        <v>1345</v>
      </c>
      <c r="AO17" s="33">
        <v>0</v>
      </c>
      <c r="AP17" s="33">
        <v>1296</v>
      </c>
      <c r="AQ17" s="33">
        <v>145</v>
      </c>
      <c r="AR17" s="33">
        <v>640</v>
      </c>
      <c r="AS17" s="33">
        <v>1955</v>
      </c>
      <c r="AT17" s="33">
        <v>1728</v>
      </c>
      <c r="AU17" s="33">
        <v>1140</v>
      </c>
      <c r="AV17" s="33">
        <v>0</v>
      </c>
      <c r="AW17" s="33">
        <v>430</v>
      </c>
      <c r="AX17" s="33">
        <v>1887</v>
      </c>
      <c r="AY17" s="33">
        <v>0</v>
      </c>
      <c r="AZ17" s="33">
        <v>458</v>
      </c>
      <c r="BA17" s="33">
        <v>1735</v>
      </c>
      <c r="BB17" s="33">
        <v>2084</v>
      </c>
      <c r="BC17" s="33">
        <v>442</v>
      </c>
      <c r="BD17" s="33">
        <v>1092</v>
      </c>
      <c r="BE17" s="33">
        <v>47</v>
      </c>
      <c r="BF17" s="33">
        <v>2027</v>
      </c>
    </row>
    <row r="18" spans="2:58" x14ac:dyDescent="0.25">
      <c r="B18" s="7" t="s">
        <v>15</v>
      </c>
      <c r="C18" s="34">
        <v>889812</v>
      </c>
      <c r="D18" s="34">
        <v>764640</v>
      </c>
      <c r="E18" s="34">
        <v>90001</v>
      </c>
      <c r="F18" s="32">
        <v>30759</v>
      </c>
      <c r="G18" s="33">
        <v>128</v>
      </c>
      <c r="H18" s="33">
        <v>68</v>
      </c>
      <c r="I18" s="33">
        <v>60</v>
      </c>
      <c r="J18" s="33">
        <v>0</v>
      </c>
      <c r="K18" s="33">
        <v>353</v>
      </c>
      <c r="L18" s="33">
        <v>178</v>
      </c>
      <c r="M18" s="33">
        <v>714</v>
      </c>
      <c r="N18" s="33" t="s">
        <v>60</v>
      </c>
      <c r="O18" s="33">
        <v>432</v>
      </c>
      <c r="P18" s="33">
        <v>2362</v>
      </c>
      <c r="Q18" s="33">
        <v>585</v>
      </c>
      <c r="R18" s="33">
        <v>0</v>
      </c>
      <c r="S18" s="33">
        <v>0</v>
      </c>
      <c r="T18" s="33">
        <v>612</v>
      </c>
      <c r="U18" s="33">
        <v>0</v>
      </c>
      <c r="V18" s="33">
        <v>0</v>
      </c>
      <c r="W18" s="33">
        <v>28</v>
      </c>
      <c r="X18" s="33">
        <v>163</v>
      </c>
      <c r="Y18" s="33">
        <v>0</v>
      </c>
      <c r="Z18" s="33">
        <v>294</v>
      </c>
      <c r="AA18" s="33">
        <v>4969</v>
      </c>
      <c r="AB18" s="33">
        <v>689</v>
      </c>
      <c r="AC18" s="33">
        <v>61</v>
      </c>
      <c r="AD18" s="33">
        <v>55</v>
      </c>
      <c r="AE18" s="33">
        <v>0</v>
      </c>
      <c r="AF18" s="33">
        <v>539</v>
      </c>
      <c r="AG18" s="33">
        <v>73</v>
      </c>
      <c r="AH18" s="33">
        <v>0</v>
      </c>
      <c r="AI18" s="33">
        <v>106</v>
      </c>
      <c r="AJ18" s="33">
        <v>139</v>
      </c>
      <c r="AK18" s="33">
        <v>3678</v>
      </c>
      <c r="AL18" s="33">
        <v>59</v>
      </c>
      <c r="AM18" s="33">
        <v>4251</v>
      </c>
      <c r="AN18" s="33">
        <v>424</v>
      </c>
      <c r="AO18" s="33">
        <v>0</v>
      </c>
      <c r="AP18" s="33">
        <v>325</v>
      </c>
      <c r="AQ18" s="33">
        <v>0</v>
      </c>
      <c r="AR18" s="33">
        <v>0</v>
      </c>
      <c r="AS18" s="33">
        <v>7318</v>
      </c>
      <c r="AT18" s="33">
        <v>149</v>
      </c>
      <c r="AU18" s="33">
        <v>195</v>
      </c>
      <c r="AV18" s="33">
        <v>0</v>
      </c>
      <c r="AW18" s="33">
        <v>146</v>
      </c>
      <c r="AX18" s="33">
        <v>178</v>
      </c>
      <c r="AY18" s="33">
        <v>0</v>
      </c>
      <c r="AZ18" s="33">
        <v>0</v>
      </c>
      <c r="BA18" s="33">
        <v>1051</v>
      </c>
      <c r="BB18" s="33">
        <v>377</v>
      </c>
      <c r="BC18" s="33">
        <v>0</v>
      </c>
      <c r="BD18" s="33">
        <v>0</v>
      </c>
      <c r="BE18" s="33">
        <v>0</v>
      </c>
      <c r="BF18" s="33">
        <v>954</v>
      </c>
    </row>
    <row r="19" spans="2:58" x14ac:dyDescent="0.25">
      <c r="B19" s="7" t="s">
        <v>16</v>
      </c>
      <c r="C19" s="34">
        <v>596747</v>
      </c>
      <c r="D19" s="34">
        <v>474676</v>
      </c>
      <c r="E19" s="34">
        <v>63766</v>
      </c>
      <c r="F19" s="32">
        <v>51244</v>
      </c>
      <c r="G19" s="33">
        <v>360</v>
      </c>
      <c r="H19" s="33">
        <v>591</v>
      </c>
      <c r="I19" s="33">
        <v>662</v>
      </c>
      <c r="J19" s="33">
        <v>155</v>
      </c>
      <c r="K19" s="33">
        <v>4205</v>
      </c>
      <c r="L19" s="33">
        <v>656</v>
      </c>
      <c r="M19" s="33">
        <v>926</v>
      </c>
      <c r="N19" s="33">
        <v>0</v>
      </c>
      <c r="O19" s="33" t="s">
        <v>60</v>
      </c>
      <c r="P19" s="33">
        <v>1100</v>
      </c>
      <c r="Q19" s="33">
        <v>1597</v>
      </c>
      <c r="R19" s="33">
        <v>0</v>
      </c>
      <c r="S19" s="33">
        <v>0</v>
      </c>
      <c r="T19" s="33">
        <v>615</v>
      </c>
      <c r="U19" s="33">
        <v>711</v>
      </c>
      <c r="V19" s="33">
        <v>392</v>
      </c>
      <c r="W19" s="33">
        <v>83</v>
      </c>
      <c r="X19" s="33">
        <v>94</v>
      </c>
      <c r="Y19" s="33">
        <v>0</v>
      </c>
      <c r="Z19" s="33">
        <v>76</v>
      </c>
      <c r="AA19" s="33">
        <v>13503</v>
      </c>
      <c r="AB19" s="33">
        <v>1376</v>
      </c>
      <c r="AC19" s="33">
        <v>126</v>
      </c>
      <c r="AD19" s="33">
        <v>87</v>
      </c>
      <c r="AE19" s="33">
        <v>0</v>
      </c>
      <c r="AF19" s="33">
        <v>272</v>
      </c>
      <c r="AG19" s="33">
        <v>0</v>
      </c>
      <c r="AH19" s="33">
        <v>62</v>
      </c>
      <c r="AI19" s="33">
        <v>0</v>
      </c>
      <c r="AJ19" s="33">
        <v>137</v>
      </c>
      <c r="AK19" s="33">
        <v>1924</v>
      </c>
      <c r="AL19" s="33">
        <v>61</v>
      </c>
      <c r="AM19" s="33">
        <v>3852</v>
      </c>
      <c r="AN19" s="33">
        <v>1897</v>
      </c>
      <c r="AO19" s="33">
        <v>98</v>
      </c>
      <c r="AP19" s="33">
        <v>598</v>
      </c>
      <c r="AQ19" s="33">
        <v>0</v>
      </c>
      <c r="AR19" s="33">
        <v>601</v>
      </c>
      <c r="AS19" s="33">
        <v>2378</v>
      </c>
      <c r="AT19" s="33">
        <v>249</v>
      </c>
      <c r="AU19" s="33">
        <v>380</v>
      </c>
      <c r="AV19" s="33">
        <v>0</v>
      </c>
      <c r="AW19" s="33">
        <v>591</v>
      </c>
      <c r="AX19" s="33">
        <v>1180</v>
      </c>
      <c r="AY19" s="33">
        <v>0</v>
      </c>
      <c r="AZ19" s="33">
        <v>199</v>
      </c>
      <c r="BA19" s="33">
        <v>7915</v>
      </c>
      <c r="BB19" s="33">
        <v>284</v>
      </c>
      <c r="BC19" s="33">
        <v>860</v>
      </c>
      <c r="BD19" s="33">
        <v>391</v>
      </c>
      <c r="BE19" s="33">
        <v>0</v>
      </c>
      <c r="BF19" s="33">
        <v>0</v>
      </c>
    </row>
    <row r="20" spans="2:58" x14ac:dyDescent="0.25">
      <c r="B20" s="7" t="s">
        <v>17</v>
      </c>
      <c r="C20" s="34">
        <v>18647600</v>
      </c>
      <c r="D20" s="34">
        <v>15554008</v>
      </c>
      <c r="E20" s="34">
        <v>2459530</v>
      </c>
      <c r="F20" s="32">
        <v>482889</v>
      </c>
      <c r="G20" s="33">
        <v>15830</v>
      </c>
      <c r="H20" s="33">
        <v>5887</v>
      </c>
      <c r="I20" s="33">
        <v>3907</v>
      </c>
      <c r="J20" s="33">
        <v>3611</v>
      </c>
      <c r="K20" s="33">
        <v>22130</v>
      </c>
      <c r="L20" s="33">
        <v>6428</v>
      </c>
      <c r="M20" s="33">
        <v>11183</v>
      </c>
      <c r="N20" s="33">
        <v>3099</v>
      </c>
      <c r="O20" s="33">
        <v>1110</v>
      </c>
      <c r="P20" s="33" t="s">
        <v>60</v>
      </c>
      <c r="Q20" s="33">
        <v>35615</v>
      </c>
      <c r="R20" s="33">
        <v>2021</v>
      </c>
      <c r="S20" s="33">
        <v>884</v>
      </c>
      <c r="T20" s="33">
        <v>17432</v>
      </c>
      <c r="U20" s="33">
        <v>9030</v>
      </c>
      <c r="V20" s="33">
        <v>2921</v>
      </c>
      <c r="W20" s="33">
        <v>4136</v>
      </c>
      <c r="X20" s="33">
        <v>6321</v>
      </c>
      <c r="Y20" s="33">
        <v>7232</v>
      </c>
      <c r="Z20" s="33">
        <v>5497</v>
      </c>
      <c r="AA20" s="33">
        <v>13241</v>
      </c>
      <c r="AB20" s="33">
        <v>13900</v>
      </c>
      <c r="AC20" s="33">
        <v>21359</v>
      </c>
      <c r="AD20" s="33">
        <v>5439</v>
      </c>
      <c r="AE20" s="33">
        <v>7929</v>
      </c>
      <c r="AF20" s="33">
        <v>7984</v>
      </c>
      <c r="AG20" s="33">
        <v>338</v>
      </c>
      <c r="AH20" s="33">
        <v>1544</v>
      </c>
      <c r="AI20" s="33">
        <v>7050</v>
      </c>
      <c r="AJ20" s="33">
        <v>3645</v>
      </c>
      <c r="AK20" s="33">
        <v>22344</v>
      </c>
      <c r="AL20" s="33">
        <v>900</v>
      </c>
      <c r="AM20" s="33">
        <v>55011</v>
      </c>
      <c r="AN20" s="33">
        <v>19108</v>
      </c>
      <c r="AO20" s="33">
        <v>794</v>
      </c>
      <c r="AP20" s="33">
        <v>21047</v>
      </c>
      <c r="AQ20" s="33">
        <v>3466</v>
      </c>
      <c r="AR20" s="33">
        <v>1655</v>
      </c>
      <c r="AS20" s="33">
        <v>19935</v>
      </c>
      <c r="AT20" s="33">
        <v>1982</v>
      </c>
      <c r="AU20" s="33">
        <v>10759</v>
      </c>
      <c r="AV20" s="33">
        <v>430</v>
      </c>
      <c r="AW20" s="33">
        <v>12882</v>
      </c>
      <c r="AX20" s="33">
        <v>24039</v>
      </c>
      <c r="AY20" s="33">
        <v>2833</v>
      </c>
      <c r="AZ20" s="33">
        <v>1442</v>
      </c>
      <c r="BA20" s="33">
        <v>20080</v>
      </c>
      <c r="BB20" s="33">
        <v>3573</v>
      </c>
      <c r="BC20" s="33">
        <v>5634</v>
      </c>
      <c r="BD20" s="33">
        <v>8081</v>
      </c>
      <c r="BE20" s="33">
        <v>191</v>
      </c>
      <c r="BF20" s="33">
        <v>12968</v>
      </c>
    </row>
    <row r="21" spans="2:58" x14ac:dyDescent="0.25">
      <c r="B21" s="7" t="s">
        <v>18</v>
      </c>
      <c r="C21" s="34">
        <v>9587237</v>
      </c>
      <c r="D21" s="34">
        <v>8015409</v>
      </c>
      <c r="E21" s="34">
        <v>1278548</v>
      </c>
      <c r="F21" s="32">
        <v>249459</v>
      </c>
      <c r="G21" s="33">
        <v>13840</v>
      </c>
      <c r="H21" s="33">
        <v>3645</v>
      </c>
      <c r="I21" s="33">
        <v>2554</v>
      </c>
      <c r="J21" s="33">
        <v>599</v>
      </c>
      <c r="K21" s="33">
        <v>8909</v>
      </c>
      <c r="L21" s="33">
        <v>3224</v>
      </c>
      <c r="M21" s="33">
        <v>2619</v>
      </c>
      <c r="N21" s="33">
        <v>837</v>
      </c>
      <c r="O21" s="33">
        <v>1708</v>
      </c>
      <c r="P21" s="33">
        <v>49901</v>
      </c>
      <c r="Q21" s="33" t="s">
        <v>60</v>
      </c>
      <c r="R21" s="33">
        <v>1040</v>
      </c>
      <c r="S21" s="33">
        <v>414</v>
      </c>
      <c r="T21" s="33">
        <v>9736</v>
      </c>
      <c r="U21" s="33">
        <v>2649</v>
      </c>
      <c r="V21" s="33">
        <v>1096</v>
      </c>
      <c r="W21" s="33">
        <v>1355</v>
      </c>
      <c r="X21" s="33">
        <v>6525</v>
      </c>
      <c r="Y21" s="33">
        <v>3645</v>
      </c>
      <c r="Z21" s="33">
        <v>0</v>
      </c>
      <c r="AA21" s="33">
        <v>5382</v>
      </c>
      <c r="AB21" s="33">
        <v>3910</v>
      </c>
      <c r="AC21" s="33">
        <v>6857</v>
      </c>
      <c r="AD21" s="33">
        <v>1169</v>
      </c>
      <c r="AE21" s="33">
        <v>2380</v>
      </c>
      <c r="AF21" s="33">
        <v>3072</v>
      </c>
      <c r="AG21" s="33">
        <v>52</v>
      </c>
      <c r="AH21" s="33">
        <v>148</v>
      </c>
      <c r="AI21" s="33">
        <v>1155</v>
      </c>
      <c r="AJ21" s="33">
        <v>162</v>
      </c>
      <c r="AK21" s="33">
        <v>4151</v>
      </c>
      <c r="AL21" s="33">
        <v>826</v>
      </c>
      <c r="AM21" s="33">
        <v>12472</v>
      </c>
      <c r="AN21" s="33">
        <v>15361</v>
      </c>
      <c r="AO21" s="33">
        <v>0</v>
      </c>
      <c r="AP21" s="33">
        <v>9323</v>
      </c>
      <c r="AQ21" s="33">
        <v>2070</v>
      </c>
      <c r="AR21" s="33">
        <v>843</v>
      </c>
      <c r="AS21" s="33">
        <v>6294</v>
      </c>
      <c r="AT21" s="33">
        <v>43</v>
      </c>
      <c r="AU21" s="33">
        <v>15562</v>
      </c>
      <c r="AV21" s="33">
        <v>557</v>
      </c>
      <c r="AW21" s="33">
        <v>14445</v>
      </c>
      <c r="AX21" s="33">
        <v>11424</v>
      </c>
      <c r="AY21" s="33">
        <v>380</v>
      </c>
      <c r="AZ21" s="33">
        <v>361</v>
      </c>
      <c r="BA21" s="33">
        <v>8393</v>
      </c>
      <c r="BB21" s="33">
        <v>4495</v>
      </c>
      <c r="BC21" s="33">
        <v>358</v>
      </c>
      <c r="BD21" s="33">
        <v>3416</v>
      </c>
      <c r="BE21" s="33">
        <v>102</v>
      </c>
      <c r="BF21" s="33">
        <v>1010</v>
      </c>
    </row>
    <row r="22" spans="2:58" x14ac:dyDescent="0.25">
      <c r="B22" s="7" t="s">
        <v>19</v>
      </c>
      <c r="C22" s="34">
        <v>1346274</v>
      </c>
      <c r="D22" s="34">
        <v>1140572</v>
      </c>
      <c r="E22" s="34">
        <v>134315</v>
      </c>
      <c r="F22" s="32">
        <v>53581</v>
      </c>
      <c r="G22" s="33">
        <v>749</v>
      </c>
      <c r="H22" s="33">
        <v>743</v>
      </c>
      <c r="I22" s="33">
        <v>1398</v>
      </c>
      <c r="J22" s="33">
        <v>0</v>
      </c>
      <c r="K22" s="33">
        <v>12677</v>
      </c>
      <c r="L22" s="33">
        <v>1073</v>
      </c>
      <c r="M22" s="33">
        <v>307</v>
      </c>
      <c r="N22" s="33">
        <v>0</v>
      </c>
      <c r="O22" s="33">
        <v>0</v>
      </c>
      <c r="P22" s="33">
        <v>4599</v>
      </c>
      <c r="Q22" s="33">
        <v>2013</v>
      </c>
      <c r="R22" s="33" t="s">
        <v>60</v>
      </c>
      <c r="S22" s="33">
        <v>42</v>
      </c>
      <c r="T22" s="33">
        <v>715</v>
      </c>
      <c r="U22" s="33">
        <v>192</v>
      </c>
      <c r="V22" s="33">
        <v>68</v>
      </c>
      <c r="W22" s="33">
        <v>387</v>
      </c>
      <c r="X22" s="33">
        <v>95</v>
      </c>
      <c r="Y22" s="33">
        <v>88</v>
      </c>
      <c r="Z22" s="33">
        <v>89</v>
      </c>
      <c r="AA22" s="33">
        <v>990</v>
      </c>
      <c r="AB22" s="33">
        <v>1283</v>
      </c>
      <c r="AC22" s="33">
        <v>627</v>
      </c>
      <c r="AD22" s="33">
        <v>476</v>
      </c>
      <c r="AE22" s="33">
        <v>234</v>
      </c>
      <c r="AF22" s="33">
        <v>170</v>
      </c>
      <c r="AG22" s="33">
        <v>150</v>
      </c>
      <c r="AH22" s="33">
        <v>0</v>
      </c>
      <c r="AI22" s="33">
        <v>1925</v>
      </c>
      <c r="AJ22" s="33">
        <v>496</v>
      </c>
      <c r="AK22" s="33">
        <v>443</v>
      </c>
      <c r="AL22" s="33">
        <v>11</v>
      </c>
      <c r="AM22" s="33">
        <v>1339</v>
      </c>
      <c r="AN22" s="33">
        <v>1510</v>
      </c>
      <c r="AO22" s="33">
        <v>69</v>
      </c>
      <c r="AP22" s="33">
        <v>625</v>
      </c>
      <c r="AQ22" s="33">
        <v>57</v>
      </c>
      <c r="AR22" s="33">
        <v>1834</v>
      </c>
      <c r="AS22" s="33">
        <v>553</v>
      </c>
      <c r="AT22" s="33">
        <v>644</v>
      </c>
      <c r="AU22" s="33">
        <v>322</v>
      </c>
      <c r="AV22" s="33">
        <v>267</v>
      </c>
      <c r="AW22" s="33">
        <v>142</v>
      </c>
      <c r="AX22" s="33">
        <v>6694</v>
      </c>
      <c r="AY22" s="33">
        <v>467</v>
      </c>
      <c r="AZ22" s="33">
        <v>0</v>
      </c>
      <c r="BA22" s="33">
        <v>2644</v>
      </c>
      <c r="BB22" s="33">
        <v>2705</v>
      </c>
      <c r="BC22" s="33">
        <v>483</v>
      </c>
      <c r="BD22" s="33">
        <v>1168</v>
      </c>
      <c r="BE22" s="33">
        <v>18</v>
      </c>
      <c r="BF22" s="33">
        <v>0</v>
      </c>
    </row>
    <row r="23" spans="2:58" x14ac:dyDescent="0.25">
      <c r="B23" s="7" t="s">
        <v>20</v>
      </c>
      <c r="C23" s="34">
        <v>1550967</v>
      </c>
      <c r="D23" s="34">
        <v>1279856</v>
      </c>
      <c r="E23" s="34">
        <v>209272</v>
      </c>
      <c r="F23" s="32">
        <v>55638</v>
      </c>
      <c r="G23" s="33">
        <v>376</v>
      </c>
      <c r="H23" s="33">
        <v>3264</v>
      </c>
      <c r="I23" s="33">
        <v>3086</v>
      </c>
      <c r="J23" s="33">
        <v>45</v>
      </c>
      <c r="K23" s="33">
        <v>8932</v>
      </c>
      <c r="L23" s="33">
        <v>1372</v>
      </c>
      <c r="M23" s="33">
        <v>0</v>
      </c>
      <c r="N23" s="33">
        <v>0</v>
      </c>
      <c r="O23" s="33">
        <v>144</v>
      </c>
      <c r="P23" s="33">
        <v>612</v>
      </c>
      <c r="Q23" s="33">
        <v>313</v>
      </c>
      <c r="R23" s="33">
        <v>123</v>
      </c>
      <c r="S23" s="33" t="s">
        <v>60</v>
      </c>
      <c r="T23" s="33">
        <v>169</v>
      </c>
      <c r="U23" s="33">
        <v>132</v>
      </c>
      <c r="V23" s="33">
        <v>773</v>
      </c>
      <c r="W23" s="33">
        <v>422</v>
      </c>
      <c r="X23" s="33">
        <v>315</v>
      </c>
      <c r="Y23" s="33">
        <v>59</v>
      </c>
      <c r="Z23" s="33">
        <v>202</v>
      </c>
      <c r="AA23" s="33">
        <v>44</v>
      </c>
      <c r="AB23" s="33">
        <v>115</v>
      </c>
      <c r="AC23" s="33">
        <v>427</v>
      </c>
      <c r="AD23" s="33">
        <v>465</v>
      </c>
      <c r="AE23" s="33">
        <v>37</v>
      </c>
      <c r="AF23" s="33">
        <v>425</v>
      </c>
      <c r="AG23" s="33">
        <v>1509</v>
      </c>
      <c r="AH23" s="33">
        <v>0</v>
      </c>
      <c r="AI23" s="33">
        <v>2110</v>
      </c>
      <c r="AJ23" s="33">
        <v>109</v>
      </c>
      <c r="AK23" s="33">
        <v>97</v>
      </c>
      <c r="AL23" s="33">
        <v>694</v>
      </c>
      <c r="AM23" s="33">
        <v>155</v>
      </c>
      <c r="AN23" s="33">
        <v>134</v>
      </c>
      <c r="AO23" s="33">
        <v>96</v>
      </c>
      <c r="AP23" s="33">
        <v>325</v>
      </c>
      <c r="AQ23" s="33">
        <v>711</v>
      </c>
      <c r="AR23" s="33">
        <v>3202</v>
      </c>
      <c r="AS23" s="33">
        <v>172</v>
      </c>
      <c r="AT23" s="33">
        <v>0</v>
      </c>
      <c r="AU23" s="33">
        <v>0</v>
      </c>
      <c r="AV23" s="33">
        <v>296</v>
      </c>
      <c r="AW23" s="33">
        <v>1153</v>
      </c>
      <c r="AX23" s="33">
        <v>1746</v>
      </c>
      <c r="AY23" s="33">
        <v>8014</v>
      </c>
      <c r="AZ23" s="33">
        <v>0</v>
      </c>
      <c r="BA23" s="33">
        <v>611</v>
      </c>
      <c r="BB23" s="33">
        <v>10876</v>
      </c>
      <c r="BC23" s="33">
        <v>133</v>
      </c>
      <c r="BD23" s="33">
        <v>233</v>
      </c>
      <c r="BE23" s="33">
        <v>1410</v>
      </c>
      <c r="BF23" s="33">
        <v>233</v>
      </c>
    </row>
    <row r="24" spans="2:58" x14ac:dyDescent="0.25">
      <c r="B24" s="7" t="s">
        <v>21</v>
      </c>
      <c r="C24" s="34">
        <v>12680126</v>
      </c>
      <c r="D24" s="34">
        <v>11009852</v>
      </c>
      <c r="E24" s="34">
        <v>1404525</v>
      </c>
      <c r="F24" s="32">
        <v>203959</v>
      </c>
      <c r="G24" s="33">
        <v>1397</v>
      </c>
      <c r="H24" s="33">
        <v>1764</v>
      </c>
      <c r="I24" s="33">
        <v>5921</v>
      </c>
      <c r="J24" s="33">
        <v>1194</v>
      </c>
      <c r="K24" s="33">
        <v>16205</v>
      </c>
      <c r="L24" s="33">
        <v>3850</v>
      </c>
      <c r="M24" s="33">
        <v>2264</v>
      </c>
      <c r="N24" s="33">
        <v>56</v>
      </c>
      <c r="O24" s="33">
        <v>1047</v>
      </c>
      <c r="P24" s="33">
        <v>8051</v>
      </c>
      <c r="Q24" s="33">
        <v>6781</v>
      </c>
      <c r="R24" s="33">
        <v>1224</v>
      </c>
      <c r="S24" s="33">
        <v>313</v>
      </c>
      <c r="T24" s="33" t="s">
        <v>60</v>
      </c>
      <c r="U24" s="33">
        <v>21918</v>
      </c>
      <c r="V24" s="33">
        <v>9141</v>
      </c>
      <c r="W24" s="33">
        <v>1970</v>
      </c>
      <c r="X24" s="33">
        <v>2921</v>
      </c>
      <c r="Y24" s="33">
        <v>1419</v>
      </c>
      <c r="Z24" s="33">
        <v>55</v>
      </c>
      <c r="AA24" s="33">
        <v>1985</v>
      </c>
      <c r="AB24" s="33">
        <v>2811</v>
      </c>
      <c r="AC24" s="33">
        <v>11865</v>
      </c>
      <c r="AD24" s="33">
        <v>4300</v>
      </c>
      <c r="AE24" s="33">
        <v>1093</v>
      </c>
      <c r="AF24" s="33">
        <v>16703</v>
      </c>
      <c r="AG24" s="33">
        <v>928</v>
      </c>
      <c r="AH24" s="33">
        <v>546</v>
      </c>
      <c r="AI24" s="33">
        <v>2541</v>
      </c>
      <c r="AJ24" s="33">
        <v>206</v>
      </c>
      <c r="AK24" s="33">
        <v>2331</v>
      </c>
      <c r="AL24" s="33">
        <v>996</v>
      </c>
      <c r="AM24" s="33">
        <v>8479</v>
      </c>
      <c r="AN24" s="33">
        <v>5504</v>
      </c>
      <c r="AO24" s="33">
        <v>1112</v>
      </c>
      <c r="AP24" s="33">
        <v>5103</v>
      </c>
      <c r="AQ24" s="33">
        <v>1459</v>
      </c>
      <c r="AR24" s="33">
        <v>1224</v>
      </c>
      <c r="AS24" s="33">
        <v>5190</v>
      </c>
      <c r="AT24" s="33">
        <v>838</v>
      </c>
      <c r="AU24" s="33">
        <v>1565</v>
      </c>
      <c r="AV24" s="33">
        <v>292</v>
      </c>
      <c r="AW24" s="33">
        <v>3999</v>
      </c>
      <c r="AX24" s="33">
        <v>12245</v>
      </c>
      <c r="AY24" s="33">
        <v>658</v>
      </c>
      <c r="AZ24" s="33">
        <v>260</v>
      </c>
      <c r="BA24" s="33">
        <v>3831</v>
      </c>
      <c r="BB24" s="33">
        <v>1642</v>
      </c>
      <c r="BC24" s="33">
        <v>812</v>
      </c>
      <c r="BD24" s="33">
        <v>15364</v>
      </c>
      <c r="BE24" s="33">
        <v>586</v>
      </c>
      <c r="BF24" s="33">
        <v>2055</v>
      </c>
    </row>
    <row r="25" spans="2:58" x14ac:dyDescent="0.25">
      <c r="B25" s="7" t="s">
        <v>22</v>
      </c>
      <c r="C25" s="34">
        <v>6414862</v>
      </c>
      <c r="D25" s="34">
        <v>5431015</v>
      </c>
      <c r="E25" s="34">
        <v>833086</v>
      </c>
      <c r="F25" s="32">
        <v>127353</v>
      </c>
      <c r="G25" s="33">
        <v>1502</v>
      </c>
      <c r="H25" s="33">
        <v>177</v>
      </c>
      <c r="I25" s="33">
        <v>2210</v>
      </c>
      <c r="J25" s="33">
        <v>1548</v>
      </c>
      <c r="K25" s="33">
        <v>8959</v>
      </c>
      <c r="L25" s="33">
        <v>1362</v>
      </c>
      <c r="M25" s="33">
        <v>544</v>
      </c>
      <c r="N25" s="33">
        <v>0</v>
      </c>
      <c r="O25" s="33">
        <v>181</v>
      </c>
      <c r="P25" s="33">
        <v>5496</v>
      </c>
      <c r="Q25" s="33">
        <v>1623</v>
      </c>
      <c r="R25" s="33">
        <v>267</v>
      </c>
      <c r="S25" s="33">
        <v>772</v>
      </c>
      <c r="T25" s="33">
        <v>27950</v>
      </c>
      <c r="U25" s="33" t="s">
        <v>60</v>
      </c>
      <c r="V25" s="33">
        <v>1885</v>
      </c>
      <c r="W25" s="33">
        <v>1582</v>
      </c>
      <c r="X25" s="33">
        <v>10643</v>
      </c>
      <c r="Y25" s="33">
        <v>749</v>
      </c>
      <c r="Z25" s="33">
        <v>30</v>
      </c>
      <c r="AA25" s="33">
        <v>1641</v>
      </c>
      <c r="AB25" s="33">
        <v>103</v>
      </c>
      <c r="AC25" s="33">
        <v>9361</v>
      </c>
      <c r="AD25" s="33">
        <v>916</v>
      </c>
      <c r="AE25" s="33">
        <v>270</v>
      </c>
      <c r="AF25" s="33">
        <v>3893</v>
      </c>
      <c r="AG25" s="33">
        <v>164</v>
      </c>
      <c r="AH25" s="33">
        <v>705</v>
      </c>
      <c r="AI25" s="33">
        <v>227</v>
      </c>
      <c r="AJ25" s="33">
        <v>114</v>
      </c>
      <c r="AK25" s="33">
        <v>1876</v>
      </c>
      <c r="AL25" s="33">
        <v>188</v>
      </c>
      <c r="AM25" s="33">
        <v>2564</v>
      </c>
      <c r="AN25" s="33">
        <v>2828</v>
      </c>
      <c r="AO25" s="33">
        <v>0</v>
      </c>
      <c r="AP25" s="33">
        <v>13272</v>
      </c>
      <c r="AQ25" s="33">
        <v>681</v>
      </c>
      <c r="AR25" s="33">
        <v>423</v>
      </c>
      <c r="AS25" s="33">
        <v>2668</v>
      </c>
      <c r="AT25" s="33">
        <v>174</v>
      </c>
      <c r="AU25" s="33">
        <v>584</v>
      </c>
      <c r="AV25" s="33">
        <v>216</v>
      </c>
      <c r="AW25" s="33">
        <v>3093</v>
      </c>
      <c r="AX25" s="33">
        <v>6335</v>
      </c>
      <c r="AY25" s="33">
        <v>444</v>
      </c>
      <c r="AZ25" s="33">
        <v>45</v>
      </c>
      <c r="BA25" s="33">
        <v>3673</v>
      </c>
      <c r="BB25" s="33">
        <v>571</v>
      </c>
      <c r="BC25" s="33">
        <v>669</v>
      </c>
      <c r="BD25" s="33">
        <v>1762</v>
      </c>
      <c r="BE25" s="33">
        <v>413</v>
      </c>
      <c r="BF25" s="33">
        <v>572</v>
      </c>
    </row>
    <row r="26" spans="2:58" x14ac:dyDescent="0.25">
      <c r="B26" s="7" t="s">
        <v>23</v>
      </c>
      <c r="C26" s="34">
        <v>3013053</v>
      </c>
      <c r="D26" s="34">
        <v>2553210</v>
      </c>
      <c r="E26" s="34">
        <v>375650</v>
      </c>
      <c r="F26" s="32">
        <v>72557</v>
      </c>
      <c r="G26" s="33">
        <v>330</v>
      </c>
      <c r="H26" s="33">
        <v>519</v>
      </c>
      <c r="I26" s="33">
        <v>1483</v>
      </c>
      <c r="J26" s="33">
        <v>247</v>
      </c>
      <c r="K26" s="33">
        <v>2847</v>
      </c>
      <c r="L26" s="33">
        <v>2554</v>
      </c>
      <c r="M26" s="33">
        <v>114</v>
      </c>
      <c r="N26" s="33">
        <v>0</v>
      </c>
      <c r="O26" s="33">
        <v>53</v>
      </c>
      <c r="P26" s="33">
        <v>1364</v>
      </c>
      <c r="Q26" s="33">
        <v>973</v>
      </c>
      <c r="R26" s="33">
        <v>866</v>
      </c>
      <c r="S26" s="33">
        <v>315</v>
      </c>
      <c r="T26" s="33">
        <v>17016</v>
      </c>
      <c r="U26" s="33">
        <v>1710</v>
      </c>
      <c r="V26" s="33" t="s">
        <v>60</v>
      </c>
      <c r="W26" s="33">
        <v>1520</v>
      </c>
      <c r="X26" s="33">
        <v>334</v>
      </c>
      <c r="Y26" s="33">
        <v>315</v>
      </c>
      <c r="Z26" s="33">
        <v>0</v>
      </c>
      <c r="AA26" s="33">
        <v>134</v>
      </c>
      <c r="AB26" s="33">
        <v>189</v>
      </c>
      <c r="AC26" s="33">
        <v>1439</v>
      </c>
      <c r="AD26" s="33">
        <v>7564</v>
      </c>
      <c r="AE26" s="33">
        <v>117</v>
      </c>
      <c r="AF26" s="33">
        <v>6031</v>
      </c>
      <c r="AG26" s="33">
        <v>836</v>
      </c>
      <c r="AH26" s="33">
        <v>4783</v>
      </c>
      <c r="AI26" s="33">
        <v>623</v>
      </c>
      <c r="AJ26" s="33">
        <v>381</v>
      </c>
      <c r="AK26" s="33">
        <v>472</v>
      </c>
      <c r="AL26" s="33">
        <v>492</v>
      </c>
      <c r="AM26" s="33">
        <v>273</v>
      </c>
      <c r="AN26" s="33">
        <v>1123</v>
      </c>
      <c r="AO26" s="33">
        <v>601</v>
      </c>
      <c r="AP26" s="33">
        <v>632</v>
      </c>
      <c r="AQ26" s="33">
        <v>679</v>
      </c>
      <c r="AR26" s="33">
        <v>1071</v>
      </c>
      <c r="AS26" s="33">
        <v>378</v>
      </c>
      <c r="AT26" s="33">
        <v>0</v>
      </c>
      <c r="AU26" s="33">
        <v>591</v>
      </c>
      <c r="AV26" s="33">
        <v>1992</v>
      </c>
      <c r="AW26" s="33">
        <v>1617</v>
      </c>
      <c r="AX26" s="33">
        <v>4131</v>
      </c>
      <c r="AY26" s="33">
        <v>146</v>
      </c>
      <c r="AZ26" s="33">
        <v>45</v>
      </c>
      <c r="BA26" s="33">
        <v>303</v>
      </c>
      <c r="BB26" s="33">
        <v>538</v>
      </c>
      <c r="BC26" s="33">
        <v>0</v>
      </c>
      <c r="BD26" s="33">
        <v>2705</v>
      </c>
      <c r="BE26" s="33">
        <v>111</v>
      </c>
      <c r="BF26" s="33">
        <v>149</v>
      </c>
    </row>
    <row r="27" spans="2:58" x14ac:dyDescent="0.25">
      <c r="B27" s="7" t="s">
        <v>24</v>
      </c>
      <c r="C27" s="34">
        <v>2820894</v>
      </c>
      <c r="D27" s="34">
        <v>2341401</v>
      </c>
      <c r="E27" s="34">
        <v>372161</v>
      </c>
      <c r="F27" s="32">
        <v>95059</v>
      </c>
      <c r="G27" s="33">
        <v>44</v>
      </c>
      <c r="H27" s="33">
        <v>1050</v>
      </c>
      <c r="I27" s="33">
        <v>2238</v>
      </c>
      <c r="J27" s="33">
        <v>1596</v>
      </c>
      <c r="K27" s="33">
        <v>6125</v>
      </c>
      <c r="L27" s="33">
        <v>6022</v>
      </c>
      <c r="M27" s="33">
        <v>85</v>
      </c>
      <c r="N27" s="33">
        <v>238</v>
      </c>
      <c r="O27" s="33">
        <v>0</v>
      </c>
      <c r="P27" s="33">
        <v>2863</v>
      </c>
      <c r="Q27" s="33">
        <v>1916</v>
      </c>
      <c r="R27" s="33">
        <v>128</v>
      </c>
      <c r="S27" s="33">
        <v>398</v>
      </c>
      <c r="T27" s="33">
        <v>2943</v>
      </c>
      <c r="U27" s="33">
        <v>1544</v>
      </c>
      <c r="V27" s="33">
        <v>1875</v>
      </c>
      <c r="W27" s="33" t="s">
        <v>60</v>
      </c>
      <c r="X27" s="33">
        <v>1048</v>
      </c>
      <c r="Y27" s="33">
        <v>890</v>
      </c>
      <c r="Z27" s="33">
        <v>0</v>
      </c>
      <c r="AA27" s="33">
        <v>1369</v>
      </c>
      <c r="AB27" s="33">
        <v>100</v>
      </c>
      <c r="AC27" s="33">
        <v>806</v>
      </c>
      <c r="AD27" s="33">
        <v>1562</v>
      </c>
      <c r="AE27" s="33">
        <v>167</v>
      </c>
      <c r="AF27" s="33">
        <v>23384</v>
      </c>
      <c r="AG27" s="33">
        <v>289</v>
      </c>
      <c r="AH27" s="33">
        <v>2678</v>
      </c>
      <c r="AI27" s="33">
        <v>1318</v>
      </c>
      <c r="AJ27" s="33">
        <v>76</v>
      </c>
      <c r="AK27" s="33">
        <v>1743</v>
      </c>
      <c r="AL27" s="33">
        <v>873</v>
      </c>
      <c r="AM27" s="33">
        <v>2390</v>
      </c>
      <c r="AN27" s="33">
        <v>1083</v>
      </c>
      <c r="AO27" s="33">
        <v>225</v>
      </c>
      <c r="AP27" s="33">
        <v>1509</v>
      </c>
      <c r="AQ27" s="33">
        <v>7568</v>
      </c>
      <c r="AR27" s="33">
        <v>514</v>
      </c>
      <c r="AS27" s="33">
        <v>563</v>
      </c>
      <c r="AT27" s="33">
        <v>39</v>
      </c>
      <c r="AU27" s="33">
        <v>137</v>
      </c>
      <c r="AV27" s="33">
        <v>352</v>
      </c>
      <c r="AW27" s="33">
        <v>1152</v>
      </c>
      <c r="AX27" s="33">
        <v>9217</v>
      </c>
      <c r="AY27" s="33">
        <v>238</v>
      </c>
      <c r="AZ27" s="33">
        <v>75</v>
      </c>
      <c r="BA27" s="33">
        <v>1648</v>
      </c>
      <c r="BB27" s="33">
        <v>1175</v>
      </c>
      <c r="BC27" s="33">
        <v>0</v>
      </c>
      <c r="BD27" s="33">
        <v>1233</v>
      </c>
      <c r="BE27" s="33">
        <v>573</v>
      </c>
      <c r="BF27" s="33">
        <v>68</v>
      </c>
    </row>
    <row r="28" spans="2:58" x14ac:dyDescent="0.25">
      <c r="B28" s="7" t="s">
        <v>25</v>
      </c>
      <c r="C28" s="34">
        <v>4296639</v>
      </c>
      <c r="D28" s="34">
        <v>3638259</v>
      </c>
      <c r="E28" s="34">
        <v>519887</v>
      </c>
      <c r="F28" s="32">
        <v>118443</v>
      </c>
      <c r="G28" s="33">
        <v>2161</v>
      </c>
      <c r="H28" s="33">
        <v>3017</v>
      </c>
      <c r="I28" s="33">
        <v>2598</v>
      </c>
      <c r="J28" s="33">
        <v>558</v>
      </c>
      <c r="K28" s="33">
        <v>3779</v>
      </c>
      <c r="L28" s="33">
        <v>329</v>
      </c>
      <c r="M28" s="33">
        <v>698</v>
      </c>
      <c r="N28" s="33">
        <v>38</v>
      </c>
      <c r="O28" s="33">
        <v>147</v>
      </c>
      <c r="P28" s="33">
        <v>10119</v>
      </c>
      <c r="Q28" s="33">
        <v>6397</v>
      </c>
      <c r="R28" s="33">
        <v>520</v>
      </c>
      <c r="S28" s="33">
        <v>71</v>
      </c>
      <c r="T28" s="33">
        <v>4659</v>
      </c>
      <c r="U28" s="33">
        <v>11906</v>
      </c>
      <c r="V28" s="33">
        <v>656</v>
      </c>
      <c r="W28" s="33">
        <v>1109</v>
      </c>
      <c r="X28" s="33" t="s">
        <v>60</v>
      </c>
      <c r="Y28" s="33">
        <v>437</v>
      </c>
      <c r="Z28" s="33">
        <v>0</v>
      </c>
      <c r="AA28" s="33">
        <v>1395</v>
      </c>
      <c r="AB28" s="33">
        <v>1036</v>
      </c>
      <c r="AC28" s="33">
        <v>4672</v>
      </c>
      <c r="AD28" s="33">
        <v>930</v>
      </c>
      <c r="AE28" s="33">
        <v>1442</v>
      </c>
      <c r="AF28" s="33">
        <v>3153</v>
      </c>
      <c r="AG28" s="33">
        <v>0</v>
      </c>
      <c r="AH28" s="33">
        <v>858</v>
      </c>
      <c r="AI28" s="33">
        <v>76</v>
      </c>
      <c r="AJ28" s="33">
        <v>0</v>
      </c>
      <c r="AK28" s="33">
        <v>1147</v>
      </c>
      <c r="AL28" s="33">
        <v>122</v>
      </c>
      <c r="AM28" s="33">
        <v>2057</v>
      </c>
      <c r="AN28" s="33">
        <v>3758</v>
      </c>
      <c r="AO28" s="33">
        <v>0</v>
      </c>
      <c r="AP28" s="33">
        <v>15598</v>
      </c>
      <c r="AQ28" s="33">
        <v>1153</v>
      </c>
      <c r="AR28" s="33">
        <v>181</v>
      </c>
      <c r="AS28" s="33">
        <v>2618</v>
      </c>
      <c r="AT28" s="33">
        <v>289</v>
      </c>
      <c r="AU28" s="33">
        <v>1286</v>
      </c>
      <c r="AV28" s="33">
        <v>163</v>
      </c>
      <c r="AW28" s="33">
        <v>11153</v>
      </c>
      <c r="AX28" s="33">
        <v>5758</v>
      </c>
      <c r="AY28" s="33">
        <v>905</v>
      </c>
      <c r="AZ28" s="33">
        <v>525</v>
      </c>
      <c r="BA28" s="33">
        <v>3671</v>
      </c>
      <c r="BB28" s="33">
        <v>716</v>
      </c>
      <c r="BC28" s="33">
        <v>2297</v>
      </c>
      <c r="BD28" s="33">
        <v>1993</v>
      </c>
      <c r="BE28" s="33">
        <v>292</v>
      </c>
      <c r="BF28" s="33">
        <v>179</v>
      </c>
    </row>
    <row r="29" spans="2:58" x14ac:dyDescent="0.25">
      <c r="B29" s="7" t="s">
        <v>26</v>
      </c>
      <c r="C29" s="34">
        <v>4483529</v>
      </c>
      <c r="D29" s="34">
        <v>3826390</v>
      </c>
      <c r="E29" s="34">
        <v>547291</v>
      </c>
      <c r="F29" s="32">
        <v>97889</v>
      </c>
      <c r="G29" s="33">
        <v>5740</v>
      </c>
      <c r="H29" s="33">
        <v>1504</v>
      </c>
      <c r="I29" s="33">
        <v>1960</v>
      </c>
      <c r="J29" s="33">
        <v>2382</v>
      </c>
      <c r="K29" s="33">
        <v>5751</v>
      </c>
      <c r="L29" s="33">
        <v>1215</v>
      </c>
      <c r="M29" s="33">
        <v>89</v>
      </c>
      <c r="N29" s="33">
        <v>0</v>
      </c>
      <c r="O29" s="33">
        <v>264</v>
      </c>
      <c r="P29" s="33">
        <v>9394</v>
      </c>
      <c r="Q29" s="33">
        <v>5766</v>
      </c>
      <c r="R29" s="33">
        <v>342</v>
      </c>
      <c r="S29" s="33">
        <v>202</v>
      </c>
      <c r="T29" s="33">
        <v>2131</v>
      </c>
      <c r="U29" s="33">
        <v>948</v>
      </c>
      <c r="V29" s="33">
        <v>625</v>
      </c>
      <c r="W29" s="33">
        <v>706</v>
      </c>
      <c r="X29" s="33">
        <v>1656</v>
      </c>
      <c r="Y29" s="33" t="s">
        <v>60</v>
      </c>
      <c r="Z29" s="33">
        <v>162</v>
      </c>
      <c r="AA29" s="33">
        <v>963</v>
      </c>
      <c r="AB29" s="33">
        <v>995</v>
      </c>
      <c r="AC29" s="33">
        <v>1301</v>
      </c>
      <c r="AD29" s="33">
        <v>569</v>
      </c>
      <c r="AE29" s="33">
        <v>7032</v>
      </c>
      <c r="AF29" s="33">
        <v>2852</v>
      </c>
      <c r="AG29" s="33">
        <v>40</v>
      </c>
      <c r="AH29" s="33">
        <v>119</v>
      </c>
      <c r="AI29" s="33">
        <v>1552</v>
      </c>
      <c r="AJ29" s="33">
        <v>462</v>
      </c>
      <c r="AK29" s="33">
        <v>171</v>
      </c>
      <c r="AL29" s="33">
        <v>294</v>
      </c>
      <c r="AM29" s="33">
        <v>2161</v>
      </c>
      <c r="AN29" s="33">
        <v>1443</v>
      </c>
      <c r="AO29" s="33">
        <v>438</v>
      </c>
      <c r="AP29" s="33">
        <v>1100</v>
      </c>
      <c r="AQ29" s="33">
        <v>1074</v>
      </c>
      <c r="AR29" s="33">
        <v>281</v>
      </c>
      <c r="AS29" s="33">
        <v>1350</v>
      </c>
      <c r="AT29" s="33">
        <v>0</v>
      </c>
      <c r="AU29" s="33">
        <v>1130</v>
      </c>
      <c r="AV29" s="33">
        <v>0</v>
      </c>
      <c r="AW29" s="33">
        <v>1853</v>
      </c>
      <c r="AX29" s="33">
        <v>26134</v>
      </c>
      <c r="AY29" s="33">
        <v>473</v>
      </c>
      <c r="AZ29" s="33">
        <v>0</v>
      </c>
      <c r="BA29" s="33">
        <v>1278</v>
      </c>
      <c r="BB29" s="33">
        <v>1509</v>
      </c>
      <c r="BC29" s="33">
        <v>210</v>
      </c>
      <c r="BD29" s="33">
        <v>237</v>
      </c>
      <c r="BE29" s="33">
        <v>31</v>
      </c>
      <c r="BF29" s="33">
        <v>402</v>
      </c>
    </row>
    <row r="30" spans="2:58" x14ac:dyDescent="0.25">
      <c r="B30" s="7" t="s">
        <v>27</v>
      </c>
      <c r="C30" s="34">
        <v>1313902</v>
      </c>
      <c r="D30" s="34">
        <v>1136780</v>
      </c>
      <c r="E30" s="34">
        <v>146735</v>
      </c>
      <c r="F30" s="32">
        <v>27758</v>
      </c>
      <c r="G30" s="33">
        <v>402</v>
      </c>
      <c r="H30" s="33">
        <v>424</v>
      </c>
      <c r="I30" s="33">
        <v>254</v>
      </c>
      <c r="J30" s="33">
        <v>67</v>
      </c>
      <c r="K30" s="33">
        <v>1066</v>
      </c>
      <c r="L30" s="33">
        <v>478</v>
      </c>
      <c r="M30" s="33">
        <v>1361</v>
      </c>
      <c r="N30" s="33">
        <v>174</v>
      </c>
      <c r="O30" s="33">
        <v>55</v>
      </c>
      <c r="P30" s="33">
        <v>3025</v>
      </c>
      <c r="Q30" s="33">
        <v>844</v>
      </c>
      <c r="R30" s="33">
        <v>62</v>
      </c>
      <c r="S30" s="33">
        <v>0</v>
      </c>
      <c r="T30" s="33">
        <v>311</v>
      </c>
      <c r="U30" s="33">
        <v>259</v>
      </c>
      <c r="V30" s="33">
        <v>337</v>
      </c>
      <c r="W30" s="33">
        <v>56</v>
      </c>
      <c r="X30" s="33">
        <v>484</v>
      </c>
      <c r="Y30" s="33">
        <v>115</v>
      </c>
      <c r="Z30" s="33" t="s">
        <v>60</v>
      </c>
      <c r="AA30" s="33">
        <v>243</v>
      </c>
      <c r="AB30" s="33">
        <v>3521</v>
      </c>
      <c r="AC30" s="33">
        <v>122</v>
      </c>
      <c r="AD30" s="33">
        <v>91</v>
      </c>
      <c r="AE30" s="33">
        <v>0</v>
      </c>
      <c r="AF30" s="33">
        <v>201</v>
      </c>
      <c r="AG30" s="33">
        <v>275</v>
      </c>
      <c r="AH30" s="33">
        <v>204</v>
      </c>
      <c r="AI30" s="33">
        <v>345</v>
      </c>
      <c r="AJ30" s="33">
        <v>4058</v>
      </c>
      <c r="AK30" s="33">
        <v>902</v>
      </c>
      <c r="AL30" s="33">
        <v>234</v>
      </c>
      <c r="AM30" s="33">
        <v>2339</v>
      </c>
      <c r="AN30" s="33">
        <v>1001</v>
      </c>
      <c r="AO30" s="33">
        <v>55</v>
      </c>
      <c r="AP30" s="33">
        <v>315</v>
      </c>
      <c r="AQ30" s="33">
        <v>124</v>
      </c>
      <c r="AR30" s="33">
        <v>0</v>
      </c>
      <c r="AS30" s="33">
        <v>375</v>
      </c>
      <c r="AT30" s="33">
        <v>379</v>
      </c>
      <c r="AU30" s="33">
        <v>148</v>
      </c>
      <c r="AV30" s="33">
        <v>0</v>
      </c>
      <c r="AW30" s="33">
        <v>249</v>
      </c>
      <c r="AX30" s="33">
        <v>458</v>
      </c>
      <c r="AY30" s="33">
        <v>390</v>
      </c>
      <c r="AZ30" s="33">
        <v>420</v>
      </c>
      <c r="BA30" s="33">
        <v>654</v>
      </c>
      <c r="BB30" s="33">
        <v>381</v>
      </c>
      <c r="BC30" s="33">
        <v>0</v>
      </c>
      <c r="BD30" s="33">
        <v>0</v>
      </c>
      <c r="BE30" s="33">
        <v>500</v>
      </c>
      <c r="BF30" s="33">
        <v>204</v>
      </c>
    </row>
    <row r="31" spans="2:58" x14ac:dyDescent="0.25">
      <c r="B31" s="7" t="s">
        <v>28</v>
      </c>
      <c r="C31" s="34">
        <v>5716785</v>
      </c>
      <c r="D31" s="34">
        <v>4917637</v>
      </c>
      <c r="E31" s="34">
        <v>588879</v>
      </c>
      <c r="F31" s="32">
        <v>164484</v>
      </c>
      <c r="G31" s="33">
        <v>1641</v>
      </c>
      <c r="H31" s="33">
        <v>2672</v>
      </c>
      <c r="I31" s="33">
        <v>1124</v>
      </c>
      <c r="J31" s="33">
        <v>273</v>
      </c>
      <c r="K31" s="33">
        <v>8206</v>
      </c>
      <c r="L31" s="33">
        <v>2501</v>
      </c>
      <c r="M31" s="33">
        <v>1603</v>
      </c>
      <c r="N31" s="33">
        <v>8340</v>
      </c>
      <c r="O31" s="33">
        <v>23202</v>
      </c>
      <c r="P31" s="33">
        <v>6564</v>
      </c>
      <c r="Q31" s="33">
        <v>3454</v>
      </c>
      <c r="R31" s="33">
        <v>422</v>
      </c>
      <c r="S31" s="33">
        <v>357</v>
      </c>
      <c r="T31" s="33">
        <v>3300</v>
      </c>
      <c r="U31" s="33">
        <v>431</v>
      </c>
      <c r="V31" s="33">
        <v>160</v>
      </c>
      <c r="W31" s="33">
        <v>781</v>
      </c>
      <c r="X31" s="33">
        <v>396</v>
      </c>
      <c r="Y31" s="33">
        <v>1376</v>
      </c>
      <c r="Z31" s="33">
        <v>53</v>
      </c>
      <c r="AA31" s="33" t="s">
        <v>60</v>
      </c>
      <c r="AB31" s="33">
        <v>1983</v>
      </c>
      <c r="AC31" s="33">
        <v>3572</v>
      </c>
      <c r="AD31" s="33">
        <v>820</v>
      </c>
      <c r="AE31" s="33">
        <v>403</v>
      </c>
      <c r="AF31" s="33">
        <v>1147</v>
      </c>
      <c r="AG31" s="33">
        <v>86</v>
      </c>
      <c r="AH31" s="33">
        <v>54</v>
      </c>
      <c r="AI31" s="33">
        <v>979</v>
      </c>
      <c r="AJ31" s="33">
        <v>1369</v>
      </c>
      <c r="AK31" s="33">
        <v>9058</v>
      </c>
      <c r="AL31" s="33">
        <v>238</v>
      </c>
      <c r="AM31" s="33">
        <v>10736</v>
      </c>
      <c r="AN31" s="33">
        <v>5787</v>
      </c>
      <c r="AO31" s="33">
        <v>0</v>
      </c>
      <c r="AP31" s="33">
        <v>3277</v>
      </c>
      <c r="AQ31" s="33">
        <v>607</v>
      </c>
      <c r="AR31" s="33">
        <v>723</v>
      </c>
      <c r="AS31" s="33">
        <v>13467</v>
      </c>
      <c r="AT31" s="33">
        <v>782</v>
      </c>
      <c r="AU31" s="33">
        <v>1710</v>
      </c>
      <c r="AV31" s="33">
        <v>49</v>
      </c>
      <c r="AW31" s="33">
        <v>2669</v>
      </c>
      <c r="AX31" s="33">
        <v>5883</v>
      </c>
      <c r="AY31" s="33">
        <v>655</v>
      </c>
      <c r="AZ31" s="33">
        <v>350</v>
      </c>
      <c r="BA31" s="33">
        <v>24765</v>
      </c>
      <c r="BB31" s="33">
        <v>1542</v>
      </c>
      <c r="BC31" s="33">
        <v>4363</v>
      </c>
      <c r="BD31" s="33">
        <v>324</v>
      </c>
      <c r="BE31" s="33">
        <v>230</v>
      </c>
      <c r="BF31" s="33">
        <v>612</v>
      </c>
    </row>
    <row r="32" spans="2:58" x14ac:dyDescent="0.25">
      <c r="B32" s="7" t="s">
        <v>29</v>
      </c>
      <c r="C32" s="34">
        <v>6489250</v>
      </c>
      <c r="D32" s="34">
        <v>5583650</v>
      </c>
      <c r="E32" s="34">
        <v>706624</v>
      </c>
      <c r="F32" s="32">
        <v>140162</v>
      </c>
      <c r="G32" s="33">
        <v>583</v>
      </c>
      <c r="H32" s="33">
        <v>1891</v>
      </c>
      <c r="I32" s="33">
        <v>1572</v>
      </c>
      <c r="J32" s="33">
        <v>206</v>
      </c>
      <c r="K32" s="33">
        <v>14971</v>
      </c>
      <c r="L32" s="33">
        <v>1051</v>
      </c>
      <c r="M32" s="33">
        <v>13270</v>
      </c>
      <c r="N32" s="33">
        <v>131</v>
      </c>
      <c r="O32" s="33">
        <v>1539</v>
      </c>
      <c r="P32" s="33">
        <v>11118</v>
      </c>
      <c r="Q32" s="33">
        <v>1409</v>
      </c>
      <c r="R32" s="33">
        <v>682</v>
      </c>
      <c r="S32" s="33">
        <v>79</v>
      </c>
      <c r="T32" s="33">
        <v>2842</v>
      </c>
      <c r="U32" s="33">
        <v>1891</v>
      </c>
      <c r="V32" s="33">
        <v>307</v>
      </c>
      <c r="W32" s="33">
        <v>0</v>
      </c>
      <c r="X32" s="33">
        <v>340</v>
      </c>
      <c r="Y32" s="33">
        <v>0</v>
      </c>
      <c r="Z32" s="33">
        <v>4666</v>
      </c>
      <c r="AA32" s="33">
        <v>3660</v>
      </c>
      <c r="AB32" s="33" t="s">
        <v>60</v>
      </c>
      <c r="AC32" s="33">
        <v>1624</v>
      </c>
      <c r="AD32" s="33">
        <v>2185</v>
      </c>
      <c r="AE32" s="33">
        <v>453</v>
      </c>
      <c r="AF32" s="33">
        <v>1957</v>
      </c>
      <c r="AG32" s="33">
        <v>388</v>
      </c>
      <c r="AH32" s="33">
        <v>46</v>
      </c>
      <c r="AI32" s="33">
        <v>792</v>
      </c>
      <c r="AJ32" s="33">
        <v>9911</v>
      </c>
      <c r="AK32" s="33">
        <v>4709</v>
      </c>
      <c r="AL32" s="33">
        <v>161</v>
      </c>
      <c r="AM32" s="33">
        <v>20002</v>
      </c>
      <c r="AN32" s="33">
        <v>2798</v>
      </c>
      <c r="AO32" s="33">
        <v>0</v>
      </c>
      <c r="AP32" s="33">
        <v>2163</v>
      </c>
      <c r="AQ32" s="33">
        <v>158</v>
      </c>
      <c r="AR32" s="33">
        <v>228</v>
      </c>
      <c r="AS32" s="33">
        <v>5316</v>
      </c>
      <c r="AT32" s="33">
        <v>6965</v>
      </c>
      <c r="AU32" s="33">
        <v>1659</v>
      </c>
      <c r="AV32" s="33">
        <v>0</v>
      </c>
      <c r="AW32" s="33">
        <v>918</v>
      </c>
      <c r="AX32" s="33">
        <v>7073</v>
      </c>
      <c r="AY32" s="33">
        <v>207</v>
      </c>
      <c r="AZ32" s="33">
        <v>1526</v>
      </c>
      <c r="BA32" s="33">
        <v>4542</v>
      </c>
      <c r="BB32" s="33">
        <v>1627</v>
      </c>
      <c r="BC32" s="33">
        <v>0</v>
      </c>
      <c r="BD32" s="33">
        <v>546</v>
      </c>
      <c r="BE32" s="33">
        <v>0</v>
      </c>
      <c r="BF32" s="33">
        <v>3085</v>
      </c>
    </row>
    <row r="33" spans="2:58" x14ac:dyDescent="0.25">
      <c r="B33" s="7" t="s">
        <v>30</v>
      </c>
      <c r="C33" s="34">
        <v>9762127</v>
      </c>
      <c r="D33" s="34">
        <v>8310098</v>
      </c>
      <c r="E33" s="34">
        <v>1291901</v>
      </c>
      <c r="F33" s="32">
        <v>116149</v>
      </c>
      <c r="G33" s="33">
        <v>2403</v>
      </c>
      <c r="H33" s="33">
        <v>1040</v>
      </c>
      <c r="I33" s="33">
        <v>3197</v>
      </c>
      <c r="J33" s="33">
        <v>636</v>
      </c>
      <c r="K33" s="33">
        <v>6726</v>
      </c>
      <c r="L33" s="33">
        <v>2031</v>
      </c>
      <c r="M33" s="33">
        <v>277</v>
      </c>
      <c r="N33" s="33">
        <v>167</v>
      </c>
      <c r="O33" s="33">
        <v>471</v>
      </c>
      <c r="P33" s="33">
        <v>11646</v>
      </c>
      <c r="Q33" s="33">
        <v>3913</v>
      </c>
      <c r="R33" s="33">
        <v>313</v>
      </c>
      <c r="S33" s="33">
        <v>66</v>
      </c>
      <c r="T33" s="33">
        <v>10651</v>
      </c>
      <c r="U33" s="33">
        <v>7816</v>
      </c>
      <c r="V33" s="33">
        <v>758</v>
      </c>
      <c r="W33" s="33">
        <v>640</v>
      </c>
      <c r="X33" s="33">
        <v>2353</v>
      </c>
      <c r="Y33" s="33">
        <v>1342</v>
      </c>
      <c r="Z33" s="33">
        <v>645</v>
      </c>
      <c r="AA33" s="33">
        <v>620</v>
      </c>
      <c r="AB33" s="33">
        <v>1206</v>
      </c>
      <c r="AC33" s="33" t="s">
        <v>60</v>
      </c>
      <c r="AD33" s="33">
        <v>1275</v>
      </c>
      <c r="AE33" s="33">
        <v>656</v>
      </c>
      <c r="AF33" s="33">
        <v>2921</v>
      </c>
      <c r="AG33" s="33">
        <v>312</v>
      </c>
      <c r="AH33" s="33">
        <v>213</v>
      </c>
      <c r="AI33" s="33">
        <v>1874</v>
      </c>
      <c r="AJ33" s="33">
        <v>437</v>
      </c>
      <c r="AK33" s="33">
        <v>1676</v>
      </c>
      <c r="AL33" s="33">
        <v>669</v>
      </c>
      <c r="AM33" s="33">
        <v>3135</v>
      </c>
      <c r="AN33" s="33">
        <v>2444</v>
      </c>
      <c r="AO33" s="33">
        <v>53</v>
      </c>
      <c r="AP33" s="33">
        <v>9783</v>
      </c>
      <c r="AQ33" s="33">
        <v>2276</v>
      </c>
      <c r="AR33" s="33">
        <v>537</v>
      </c>
      <c r="AS33" s="33">
        <v>3134</v>
      </c>
      <c r="AT33" s="33">
        <v>653</v>
      </c>
      <c r="AU33" s="33">
        <v>1446</v>
      </c>
      <c r="AV33" s="33">
        <v>706</v>
      </c>
      <c r="AW33" s="33">
        <v>4453</v>
      </c>
      <c r="AX33" s="33">
        <v>7184</v>
      </c>
      <c r="AY33" s="33">
        <v>545</v>
      </c>
      <c r="AZ33" s="33">
        <v>45</v>
      </c>
      <c r="BA33" s="33">
        <v>2073</v>
      </c>
      <c r="BB33" s="33">
        <v>1427</v>
      </c>
      <c r="BC33" s="33">
        <v>446</v>
      </c>
      <c r="BD33" s="33">
        <v>6291</v>
      </c>
      <c r="BE33" s="33">
        <v>568</v>
      </c>
      <c r="BF33" s="33">
        <v>1432</v>
      </c>
    </row>
    <row r="34" spans="2:58" x14ac:dyDescent="0.25">
      <c r="B34" s="7" t="s">
        <v>31</v>
      </c>
      <c r="C34" s="34">
        <v>5244256</v>
      </c>
      <c r="D34" s="34">
        <v>4480630</v>
      </c>
      <c r="E34" s="34">
        <v>647946</v>
      </c>
      <c r="F34" s="32">
        <v>89872</v>
      </c>
      <c r="G34" s="33">
        <v>266</v>
      </c>
      <c r="H34" s="33">
        <v>1169</v>
      </c>
      <c r="I34" s="33">
        <v>4165</v>
      </c>
      <c r="J34" s="33">
        <v>279</v>
      </c>
      <c r="K34" s="33">
        <v>6233</v>
      </c>
      <c r="L34" s="33">
        <v>2521</v>
      </c>
      <c r="M34" s="33">
        <v>211</v>
      </c>
      <c r="N34" s="33">
        <v>176</v>
      </c>
      <c r="O34" s="33">
        <v>306</v>
      </c>
      <c r="P34" s="33">
        <v>2575</v>
      </c>
      <c r="Q34" s="33">
        <v>1776</v>
      </c>
      <c r="R34" s="33">
        <v>227</v>
      </c>
      <c r="S34" s="33">
        <v>231</v>
      </c>
      <c r="T34" s="33">
        <v>6641</v>
      </c>
      <c r="U34" s="33">
        <v>1120</v>
      </c>
      <c r="V34" s="33">
        <v>4948</v>
      </c>
      <c r="W34" s="33">
        <v>1067</v>
      </c>
      <c r="X34" s="33">
        <v>402</v>
      </c>
      <c r="Y34" s="33">
        <v>519</v>
      </c>
      <c r="Z34" s="33">
        <v>172</v>
      </c>
      <c r="AA34" s="33">
        <v>1259</v>
      </c>
      <c r="AB34" s="33">
        <v>1092</v>
      </c>
      <c r="AC34" s="33">
        <v>2631</v>
      </c>
      <c r="AD34" s="33" t="s">
        <v>60</v>
      </c>
      <c r="AE34" s="33">
        <v>196</v>
      </c>
      <c r="AF34" s="33">
        <v>1549</v>
      </c>
      <c r="AG34" s="33">
        <v>1020</v>
      </c>
      <c r="AH34" s="33">
        <v>734</v>
      </c>
      <c r="AI34" s="33">
        <v>540</v>
      </c>
      <c r="AJ34" s="33">
        <v>183</v>
      </c>
      <c r="AK34" s="33">
        <v>513</v>
      </c>
      <c r="AL34" s="33">
        <v>151</v>
      </c>
      <c r="AM34" s="33">
        <v>1309</v>
      </c>
      <c r="AN34" s="33">
        <v>1673</v>
      </c>
      <c r="AO34" s="33">
        <v>7316</v>
      </c>
      <c r="AP34" s="33">
        <v>1035</v>
      </c>
      <c r="AQ34" s="33">
        <v>284</v>
      </c>
      <c r="AR34" s="33">
        <v>738</v>
      </c>
      <c r="AS34" s="33">
        <v>730</v>
      </c>
      <c r="AT34" s="33">
        <v>123</v>
      </c>
      <c r="AU34" s="33">
        <v>1597</v>
      </c>
      <c r="AV34" s="33">
        <v>3237</v>
      </c>
      <c r="AW34" s="33">
        <v>1155</v>
      </c>
      <c r="AX34" s="33">
        <v>2619</v>
      </c>
      <c r="AY34" s="33">
        <v>1013</v>
      </c>
      <c r="AZ34" s="33">
        <v>0</v>
      </c>
      <c r="BA34" s="33">
        <v>2371</v>
      </c>
      <c r="BB34" s="33">
        <v>1328</v>
      </c>
      <c r="BC34" s="33">
        <v>200</v>
      </c>
      <c r="BD34" s="33">
        <v>17929</v>
      </c>
      <c r="BE34" s="33">
        <v>343</v>
      </c>
      <c r="BF34" s="33">
        <v>39</v>
      </c>
    </row>
    <row r="35" spans="2:58" x14ac:dyDescent="0.25">
      <c r="B35" s="7" t="s">
        <v>32</v>
      </c>
      <c r="C35" s="34">
        <v>2931228</v>
      </c>
      <c r="D35" s="34">
        <v>2510729</v>
      </c>
      <c r="E35" s="34">
        <v>340266</v>
      </c>
      <c r="F35" s="32">
        <v>72321</v>
      </c>
      <c r="G35" s="33">
        <v>8306</v>
      </c>
      <c r="H35" s="33">
        <v>1192</v>
      </c>
      <c r="I35" s="33">
        <v>187</v>
      </c>
      <c r="J35" s="33">
        <v>4941</v>
      </c>
      <c r="K35" s="33">
        <v>3000</v>
      </c>
      <c r="L35" s="33">
        <v>1167</v>
      </c>
      <c r="M35" s="33">
        <v>71</v>
      </c>
      <c r="N35" s="33">
        <v>0</v>
      </c>
      <c r="O35" s="33">
        <v>0</v>
      </c>
      <c r="P35" s="33">
        <v>4814</v>
      </c>
      <c r="Q35" s="33">
        <v>4014</v>
      </c>
      <c r="R35" s="33">
        <v>276</v>
      </c>
      <c r="S35" s="33">
        <v>121</v>
      </c>
      <c r="T35" s="33">
        <v>3030</v>
      </c>
      <c r="U35" s="33">
        <v>1403</v>
      </c>
      <c r="V35" s="33">
        <v>114</v>
      </c>
      <c r="W35" s="33">
        <v>330</v>
      </c>
      <c r="X35" s="33">
        <v>407</v>
      </c>
      <c r="Y35" s="33">
        <v>7390</v>
      </c>
      <c r="Z35" s="33">
        <v>0</v>
      </c>
      <c r="AA35" s="33">
        <v>649</v>
      </c>
      <c r="AB35" s="33">
        <v>107</v>
      </c>
      <c r="AC35" s="33">
        <v>2495</v>
      </c>
      <c r="AD35" s="33">
        <v>863</v>
      </c>
      <c r="AE35" s="33" t="s">
        <v>60</v>
      </c>
      <c r="AF35" s="33">
        <v>959</v>
      </c>
      <c r="AG35" s="33">
        <v>314</v>
      </c>
      <c r="AH35" s="33">
        <v>0</v>
      </c>
      <c r="AI35" s="33">
        <v>408</v>
      </c>
      <c r="AJ35" s="33">
        <v>0</v>
      </c>
      <c r="AK35" s="33">
        <v>403</v>
      </c>
      <c r="AL35" s="33">
        <v>633</v>
      </c>
      <c r="AM35" s="33">
        <v>1026</v>
      </c>
      <c r="AN35" s="33">
        <v>2227</v>
      </c>
      <c r="AO35" s="33">
        <v>0</v>
      </c>
      <c r="AP35" s="33">
        <v>1312</v>
      </c>
      <c r="AQ35" s="33">
        <v>663</v>
      </c>
      <c r="AR35" s="33">
        <v>0</v>
      </c>
      <c r="AS35" s="33">
        <v>750</v>
      </c>
      <c r="AT35" s="33">
        <v>145</v>
      </c>
      <c r="AU35" s="33">
        <v>1860</v>
      </c>
      <c r="AV35" s="33">
        <v>56</v>
      </c>
      <c r="AW35" s="33">
        <v>8158</v>
      </c>
      <c r="AX35" s="33">
        <v>5755</v>
      </c>
      <c r="AY35" s="33">
        <v>232</v>
      </c>
      <c r="AZ35" s="33">
        <v>0</v>
      </c>
      <c r="BA35" s="33">
        <v>572</v>
      </c>
      <c r="BB35" s="33">
        <v>508</v>
      </c>
      <c r="BC35" s="33">
        <v>94</v>
      </c>
      <c r="BD35" s="33">
        <v>879</v>
      </c>
      <c r="BE35" s="33">
        <v>490</v>
      </c>
      <c r="BF35" s="33">
        <v>814</v>
      </c>
    </row>
    <row r="36" spans="2:58" x14ac:dyDescent="0.25">
      <c r="B36" s="7" t="s">
        <v>33</v>
      </c>
      <c r="C36" s="34">
        <v>5920858</v>
      </c>
      <c r="D36" s="34">
        <v>4968921</v>
      </c>
      <c r="E36" s="34">
        <v>786726</v>
      </c>
      <c r="F36" s="32">
        <v>145226</v>
      </c>
      <c r="G36" s="33">
        <v>819</v>
      </c>
      <c r="H36" s="33">
        <v>1051</v>
      </c>
      <c r="I36" s="33">
        <v>2988</v>
      </c>
      <c r="J36" s="33">
        <v>4381</v>
      </c>
      <c r="K36" s="33">
        <v>9840</v>
      </c>
      <c r="L36" s="33">
        <v>1903</v>
      </c>
      <c r="M36" s="33">
        <v>243</v>
      </c>
      <c r="N36" s="33">
        <v>314</v>
      </c>
      <c r="O36" s="33">
        <v>478</v>
      </c>
      <c r="P36" s="33">
        <v>8317</v>
      </c>
      <c r="Q36" s="33">
        <v>2492</v>
      </c>
      <c r="R36" s="33">
        <v>380</v>
      </c>
      <c r="S36" s="33">
        <v>830</v>
      </c>
      <c r="T36" s="33">
        <v>21277</v>
      </c>
      <c r="U36" s="33">
        <v>3351</v>
      </c>
      <c r="V36" s="33">
        <v>4708</v>
      </c>
      <c r="W36" s="33">
        <v>23427</v>
      </c>
      <c r="X36" s="33">
        <v>2552</v>
      </c>
      <c r="Y36" s="33">
        <v>2238</v>
      </c>
      <c r="Z36" s="33">
        <v>171</v>
      </c>
      <c r="AA36" s="33">
        <v>1359</v>
      </c>
      <c r="AB36" s="33">
        <v>1395</v>
      </c>
      <c r="AC36" s="33">
        <v>2610</v>
      </c>
      <c r="AD36" s="33">
        <v>1701</v>
      </c>
      <c r="AE36" s="33">
        <v>1183</v>
      </c>
      <c r="AF36" s="33" t="s">
        <v>60</v>
      </c>
      <c r="AG36" s="33">
        <v>220</v>
      </c>
      <c r="AH36" s="33">
        <v>2636</v>
      </c>
      <c r="AI36" s="33">
        <v>1060</v>
      </c>
      <c r="AJ36" s="33">
        <v>108</v>
      </c>
      <c r="AK36" s="33">
        <v>1320</v>
      </c>
      <c r="AL36" s="33">
        <v>150</v>
      </c>
      <c r="AM36" s="33">
        <v>2630</v>
      </c>
      <c r="AN36" s="33">
        <v>1825</v>
      </c>
      <c r="AO36" s="33">
        <v>848</v>
      </c>
      <c r="AP36" s="33">
        <v>2163</v>
      </c>
      <c r="AQ36" s="33">
        <v>4647</v>
      </c>
      <c r="AR36" s="33">
        <v>314</v>
      </c>
      <c r="AS36" s="33">
        <v>1639</v>
      </c>
      <c r="AT36" s="33">
        <v>0</v>
      </c>
      <c r="AU36" s="33">
        <v>954</v>
      </c>
      <c r="AV36" s="33">
        <v>512</v>
      </c>
      <c r="AW36" s="33">
        <v>3311</v>
      </c>
      <c r="AX36" s="33">
        <v>12884</v>
      </c>
      <c r="AY36" s="33">
        <v>1319</v>
      </c>
      <c r="AZ36" s="33">
        <v>498</v>
      </c>
      <c r="BA36" s="33">
        <v>3206</v>
      </c>
      <c r="BB36" s="33">
        <v>1107</v>
      </c>
      <c r="BC36" s="33">
        <v>177</v>
      </c>
      <c r="BD36" s="33">
        <v>1331</v>
      </c>
      <c r="BE36" s="33">
        <v>359</v>
      </c>
      <c r="BF36" s="33">
        <v>867</v>
      </c>
    </row>
    <row r="37" spans="2:58" x14ac:dyDescent="0.25">
      <c r="B37" s="7" t="s">
        <v>34</v>
      </c>
      <c r="C37" s="34">
        <v>978507</v>
      </c>
      <c r="D37" s="34">
        <v>821709</v>
      </c>
      <c r="E37" s="34">
        <v>117752</v>
      </c>
      <c r="F37" s="32">
        <v>35630</v>
      </c>
      <c r="G37" s="33">
        <v>212</v>
      </c>
      <c r="H37" s="33">
        <v>650</v>
      </c>
      <c r="I37" s="33">
        <v>1909</v>
      </c>
      <c r="J37" s="33">
        <v>672</v>
      </c>
      <c r="K37" s="33">
        <v>5756</v>
      </c>
      <c r="L37" s="33">
        <v>2185</v>
      </c>
      <c r="M37" s="33">
        <v>128</v>
      </c>
      <c r="N37" s="33">
        <v>71</v>
      </c>
      <c r="O37" s="33">
        <v>0</v>
      </c>
      <c r="P37" s="33">
        <v>1373</v>
      </c>
      <c r="Q37" s="33">
        <v>46</v>
      </c>
      <c r="R37" s="33">
        <v>0</v>
      </c>
      <c r="S37" s="33">
        <v>1458</v>
      </c>
      <c r="T37" s="33">
        <v>1094</v>
      </c>
      <c r="U37" s="33">
        <v>251</v>
      </c>
      <c r="V37" s="33">
        <v>169</v>
      </c>
      <c r="W37" s="33">
        <v>60</v>
      </c>
      <c r="X37" s="33">
        <v>321</v>
      </c>
      <c r="Y37" s="33">
        <v>85</v>
      </c>
      <c r="Z37" s="33">
        <v>76</v>
      </c>
      <c r="AA37" s="33">
        <v>51</v>
      </c>
      <c r="AB37" s="33">
        <v>59</v>
      </c>
      <c r="AC37" s="33">
        <v>648</v>
      </c>
      <c r="AD37" s="33">
        <v>1323</v>
      </c>
      <c r="AE37" s="33">
        <v>242</v>
      </c>
      <c r="AF37" s="33">
        <v>564</v>
      </c>
      <c r="AG37" s="33" t="s">
        <v>60</v>
      </c>
      <c r="AH37" s="33">
        <v>340</v>
      </c>
      <c r="AI37" s="33">
        <v>548</v>
      </c>
      <c r="AJ37" s="33">
        <v>0</v>
      </c>
      <c r="AK37" s="33">
        <v>0</v>
      </c>
      <c r="AL37" s="33">
        <v>660</v>
      </c>
      <c r="AM37" s="33">
        <v>246</v>
      </c>
      <c r="AN37" s="33">
        <v>1072</v>
      </c>
      <c r="AO37" s="33">
        <v>1677</v>
      </c>
      <c r="AP37" s="33">
        <v>89</v>
      </c>
      <c r="AQ37" s="33">
        <v>182</v>
      </c>
      <c r="AR37" s="33">
        <v>1620</v>
      </c>
      <c r="AS37" s="33">
        <v>419</v>
      </c>
      <c r="AT37" s="33">
        <v>0</v>
      </c>
      <c r="AU37" s="33">
        <v>110</v>
      </c>
      <c r="AV37" s="33">
        <v>295</v>
      </c>
      <c r="AW37" s="33">
        <v>111</v>
      </c>
      <c r="AX37" s="33">
        <v>2101</v>
      </c>
      <c r="AY37" s="33">
        <v>964</v>
      </c>
      <c r="AZ37" s="33">
        <v>0</v>
      </c>
      <c r="BA37" s="33">
        <v>497</v>
      </c>
      <c r="BB37" s="33">
        <v>3250</v>
      </c>
      <c r="BC37" s="33">
        <v>0</v>
      </c>
      <c r="BD37" s="33">
        <v>357</v>
      </c>
      <c r="BE37" s="33">
        <v>1689</v>
      </c>
      <c r="BF37" s="33">
        <v>11</v>
      </c>
    </row>
    <row r="38" spans="2:58" x14ac:dyDescent="0.25">
      <c r="B38" s="7" t="s">
        <v>35</v>
      </c>
      <c r="C38" s="34">
        <v>1802697</v>
      </c>
      <c r="D38" s="34">
        <v>1497138</v>
      </c>
      <c r="E38" s="34">
        <v>247005</v>
      </c>
      <c r="F38" s="32">
        <v>51290</v>
      </c>
      <c r="G38" s="33">
        <v>232</v>
      </c>
      <c r="H38" s="33">
        <v>35</v>
      </c>
      <c r="I38" s="33">
        <v>2322</v>
      </c>
      <c r="J38" s="33">
        <v>674</v>
      </c>
      <c r="K38" s="33">
        <v>4430</v>
      </c>
      <c r="L38" s="33">
        <v>4182</v>
      </c>
      <c r="M38" s="33">
        <v>361</v>
      </c>
      <c r="N38" s="33">
        <v>177</v>
      </c>
      <c r="O38" s="33">
        <v>0</v>
      </c>
      <c r="P38" s="33">
        <v>1775</v>
      </c>
      <c r="Q38" s="33">
        <v>1202</v>
      </c>
      <c r="R38" s="33">
        <v>257</v>
      </c>
      <c r="S38" s="33">
        <v>127</v>
      </c>
      <c r="T38" s="33">
        <v>1820</v>
      </c>
      <c r="U38" s="33">
        <v>639</v>
      </c>
      <c r="V38" s="33">
        <v>5536</v>
      </c>
      <c r="W38" s="33">
        <v>2484</v>
      </c>
      <c r="X38" s="33">
        <v>153</v>
      </c>
      <c r="Y38" s="33">
        <v>89</v>
      </c>
      <c r="Z38" s="33">
        <v>0</v>
      </c>
      <c r="AA38" s="33">
        <v>77</v>
      </c>
      <c r="AB38" s="33">
        <v>100</v>
      </c>
      <c r="AC38" s="33">
        <v>726</v>
      </c>
      <c r="AD38" s="33">
        <v>2254</v>
      </c>
      <c r="AE38" s="33">
        <v>823</v>
      </c>
      <c r="AF38" s="33">
        <v>2723</v>
      </c>
      <c r="AG38" s="33">
        <v>112</v>
      </c>
      <c r="AH38" s="33" t="s">
        <v>60</v>
      </c>
      <c r="AI38" s="33">
        <v>232</v>
      </c>
      <c r="AJ38" s="33">
        <v>0</v>
      </c>
      <c r="AK38" s="33">
        <v>143</v>
      </c>
      <c r="AL38" s="33">
        <v>831</v>
      </c>
      <c r="AM38" s="33">
        <v>111</v>
      </c>
      <c r="AN38" s="33">
        <v>442</v>
      </c>
      <c r="AO38" s="33">
        <v>777</v>
      </c>
      <c r="AP38" s="33">
        <v>1232</v>
      </c>
      <c r="AQ38" s="33">
        <v>702</v>
      </c>
      <c r="AR38" s="33">
        <v>506</v>
      </c>
      <c r="AS38" s="33">
        <v>345</v>
      </c>
      <c r="AT38" s="33">
        <v>0</v>
      </c>
      <c r="AU38" s="33">
        <v>65</v>
      </c>
      <c r="AV38" s="33">
        <v>2936</v>
      </c>
      <c r="AW38" s="33">
        <v>77</v>
      </c>
      <c r="AX38" s="33">
        <v>4445</v>
      </c>
      <c r="AY38" s="33">
        <v>537</v>
      </c>
      <c r="AZ38" s="33">
        <v>0</v>
      </c>
      <c r="BA38" s="33">
        <v>772</v>
      </c>
      <c r="BB38" s="33">
        <v>1230</v>
      </c>
      <c r="BC38" s="33">
        <v>73</v>
      </c>
      <c r="BD38" s="33">
        <v>1046</v>
      </c>
      <c r="BE38" s="33">
        <v>1478</v>
      </c>
      <c r="BF38" s="33">
        <v>0</v>
      </c>
    </row>
    <row r="39" spans="2:58" x14ac:dyDescent="0.25">
      <c r="B39" s="7" t="s">
        <v>36</v>
      </c>
      <c r="C39" s="34">
        <v>2667364</v>
      </c>
      <c r="D39" s="34">
        <v>2030410</v>
      </c>
      <c r="E39" s="34">
        <v>517261</v>
      </c>
      <c r="F39" s="32">
        <v>102677</v>
      </c>
      <c r="G39" s="33">
        <v>150</v>
      </c>
      <c r="H39" s="33">
        <v>511</v>
      </c>
      <c r="I39" s="33">
        <v>7818</v>
      </c>
      <c r="J39" s="33">
        <v>530</v>
      </c>
      <c r="K39" s="33">
        <v>35472</v>
      </c>
      <c r="L39" s="33">
        <v>2935</v>
      </c>
      <c r="M39" s="33">
        <v>648</v>
      </c>
      <c r="N39" s="33">
        <v>0</v>
      </c>
      <c r="O39" s="33">
        <v>0</v>
      </c>
      <c r="P39" s="33">
        <v>3579</v>
      </c>
      <c r="Q39" s="33">
        <v>1187</v>
      </c>
      <c r="R39" s="33">
        <v>4363</v>
      </c>
      <c r="S39" s="33">
        <v>1686</v>
      </c>
      <c r="T39" s="33">
        <v>1711</v>
      </c>
      <c r="U39" s="33">
        <v>739</v>
      </c>
      <c r="V39" s="33">
        <v>543</v>
      </c>
      <c r="W39" s="33">
        <v>453</v>
      </c>
      <c r="X39" s="33">
        <v>569</v>
      </c>
      <c r="Y39" s="33">
        <v>733</v>
      </c>
      <c r="Z39" s="33">
        <v>0</v>
      </c>
      <c r="AA39" s="33">
        <v>485</v>
      </c>
      <c r="AB39" s="33">
        <v>1275</v>
      </c>
      <c r="AC39" s="33">
        <v>2202</v>
      </c>
      <c r="AD39" s="33">
        <v>805</v>
      </c>
      <c r="AE39" s="33">
        <v>946</v>
      </c>
      <c r="AF39" s="33">
        <v>1747</v>
      </c>
      <c r="AG39" s="33">
        <v>770</v>
      </c>
      <c r="AH39" s="33">
        <v>1129</v>
      </c>
      <c r="AI39" s="33" t="s">
        <v>60</v>
      </c>
      <c r="AJ39" s="33">
        <v>59</v>
      </c>
      <c r="AK39" s="33">
        <v>1528</v>
      </c>
      <c r="AL39" s="33">
        <v>1220</v>
      </c>
      <c r="AM39" s="33">
        <v>1204</v>
      </c>
      <c r="AN39" s="33">
        <v>957</v>
      </c>
      <c r="AO39" s="33">
        <v>37</v>
      </c>
      <c r="AP39" s="33">
        <v>1554</v>
      </c>
      <c r="AQ39" s="33">
        <v>886</v>
      </c>
      <c r="AR39" s="33">
        <v>2629</v>
      </c>
      <c r="AS39" s="33">
        <v>1567</v>
      </c>
      <c r="AT39" s="33">
        <v>167</v>
      </c>
      <c r="AU39" s="33">
        <v>312</v>
      </c>
      <c r="AV39" s="33">
        <v>1203</v>
      </c>
      <c r="AW39" s="33">
        <v>706</v>
      </c>
      <c r="AX39" s="33">
        <v>5224</v>
      </c>
      <c r="AY39" s="33">
        <v>4500</v>
      </c>
      <c r="AZ39" s="33">
        <v>197</v>
      </c>
      <c r="BA39" s="33">
        <v>1832</v>
      </c>
      <c r="BB39" s="33">
        <v>3290</v>
      </c>
      <c r="BC39" s="33">
        <v>56</v>
      </c>
      <c r="BD39" s="33">
        <v>419</v>
      </c>
      <c r="BE39" s="33">
        <v>144</v>
      </c>
      <c r="BF39" s="33">
        <v>502</v>
      </c>
    </row>
    <row r="40" spans="2:58" x14ac:dyDescent="0.25">
      <c r="B40" s="7" t="s">
        <v>37</v>
      </c>
      <c r="C40" s="34">
        <v>1303865</v>
      </c>
      <c r="D40" s="34">
        <v>1118359</v>
      </c>
      <c r="E40" s="34">
        <v>141213</v>
      </c>
      <c r="F40" s="32">
        <v>39367</v>
      </c>
      <c r="G40" s="33">
        <v>152</v>
      </c>
      <c r="H40" s="33">
        <v>0</v>
      </c>
      <c r="I40" s="33">
        <v>544</v>
      </c>
      <c r="J40" s="33">
        <v>0</v>
      </c>
      <c r="K40" s="33">
        <v>1692</v>
      </c>
      <c r="L40" s="33">
        <v>240</v>
      </c>
      <c r="M40" s="33">
        <v>3134</v>
      </c>
      <c r="N40" s="33">
        <v>0</v>
      </c>
      <c r="O40" s="33">
        <v>298</v>
      </c>
      <c r="P40" s="33">
        <v>1659</v>
      </c>
      <c r="Q40" s="33">
        <v>0</v>
      </c>
      <c r="R40" s="33">
        <v>51</v>
      </c>
      <c r="S40" s="33">
        <v>66</v>
      </c>
      <c r="T40" s="33">
        <v>850</v>
      </c>
      <c r="U40" s="33">
        <v>23</v>
      </c>
      <c r="V40" s="33">
        <v>109</v>
      </c>
      <c r="W40" s="33">
        <v>57</v>
      </c>
      <c r="X40" s="33">
        <v>0</v>
      </c>
      <c r="Y40" s="33">
        <v>19</v>
      </c>
      <c r="Z40" s="33">
        <v>3242</v>
      </c>
      <c r="AA40" s="33">
        <v>49</v>
      </c>
      <c r="AB40" s="33">
        <v>13752</v>
      </c>
      <c r="AC40" s="33">
        <v>230</v>
      </c>
      <c r="AD40" s="33">
        <v>240</v>
      </c>
      <c r="AE40" s="33">
        <v>25</v>
      </c>
      <c r="AF40" s="33">
        <v>295</v>
      </c>
      <c r="AG40" s="33">
        <v>486</v>
      </c>
      <c r="AH40" s="33">
        <v>0</v>
      </c>
      <c r="AI40" s="33">
        <v>95</v>
      </c>
      <c r="AJ40" s="33" t="s">
        <v>60</v>
      </c>
      <c r="AK40" s="33">
        <v>540</v>
      </c>
      <c r="AL40" s="33">
        <v>276</v>
      </c>
      <c r="AM40" s="33">
        <v>2462</v>
      </c>
      <c r="AN40" s="33">
        <v>471</v>
      </c>
      <c r="AO40" s="33">
        <v>0</v>
      </c>
      <c r="AP40" s="33">
        <v>28</v>
      </c>
      <c r="AQ40" s="33">
        <v>0</v>
      </c>
      <c r="AR40" s="33">
        <v>508</v>
      </c>
      <c r="AS40" s="33">
        <v>674</v>
      </c>
      <c r="AT40" s="33">
        <v>988</v>
      </c>
      <c r="AU40" s="33">
        <v>51</v>
      </c>
      <c r="AV40" s="33">
        <v>0</v>
      </c>
      <c r="AW40" s="33">
        <v>372</v>
      </c>
      <c r="AX40" s="33">
        <v>1570</v>
      </c>
      <c r="AY40" s="33">
        <v>279</v>
      </c>
      <c r="AZ40" s="33">
        <v>2566</v>
      </c>
      <c r="BA40" s="33">
        <v>745</v>
      </c>
      <c r="BB40" s="33">
        <v>261</v>
      </c>
      <c r="BC40" s="33">
        <v>0</v>
      </c>
      <c r="BD40" s="33">
        <v>268</v>
      </c>
      <c r="BE40" s="33">
        <v>0</v>
      </c>
      <c r="BF40" s="33">
        <v>56</v>
      </c>
    </row>
    <row r="41" spans="2:58" x14ac:dyDescent="0.25">
      <c r="B41" s="7" t="s">
        <v>38</v>
      </c>
      <c r="C41" s="35">
        <v>8709933</v>
      </c>
      <c r="D41" s="35">
        <v>7841470</v>
      </c>
      <c r="E41" s="35">
        <v>684482</v>
      </c>
      <c r="F41" s="32">
        <v>127369</v>
      </c>
      <c r="G41" s="33">
        <v>616</v>
      </c>
      <c r="H41" s="33">
        <v>383</v>
      </c>
      <c r="I41" s="33">
        <v>1625</v>
      </c>
      <c r="J41" s="33">
        <v>258</v>
      </c>
      <c r="K41" s="33">
        <v>8777</v>
      </c>
      <c r="L41" s="33">
        <v>807</v>
      </c>
      <c r="M41" s="33">
        <v>2503</v>
      </c>
      <c r="N41" s="33">
        <v>1543</v>
      </c>
      <c r="O41" s="33">
        <v>431</v>
      </c>
      <c r="P41" s="33">
        <v>9841</v>
      </c>
      <c r="Q41" s="33">
        <v>4588</v>
      </c>
      <c r="R41" s="33">
        <v>385</v>
      </c>
      <c r="S41" s="33">
        <v>91</v>
      </c>
      <c r="T41" s="33">
        <v>2656</v>
      </c>
      <c r="U41" s="33">
        <v>402</v>
      </c>
      <c r="V41" s="33">
        <v>332</v>
      </c>
      <c r="W41" s="33">
        <v>442</v>
      </c>
      <c r="X41" s="33">
        <v>91</v>
      </c>
      <c r="Y41" s="33">
        <v>249</v>
      </c>
      <c r="Z41" s="33">
        <v>95</v>
      </c>
      <c r="AA41" s="33">
        <v>4231</v>
      </c>
      <c r="AB41" s="33">
        <v>2626</v>
      </c>
      <c r="AC41" s="33">
        <v>1070</v>
      </c>
      <c r="AD41" s="33">
        <v>322</v>
      </c>
      <c r="AE41" s="33">
        <v>450</v>
      </c>
      <c r="AF41" s="33">
        <v>727</v>
      </c>
      <c r="AG41" s="33">
        <v>122</v>
      </c>
      <c r="AH41" s="33">
        <v>261</v>
      </c>
      <c r="AI41" s="33">
        <v>874</v>
      </c>
      <c r="AJ41" s="33">
        <v>705</v>
      </c>
      <c r="AK41" s="33" t="s">
        <v>60</v>
      </c>
      <c r="AL41" s="33">
        <v>421</v>
      </c>
      <c r="AM41" s="33">
        <v>41374</v>
      </c>
      <c r="AN41" s="33">
        <v>3052</v>
      </c>
      <c r="AO41" s="33">
        <v>0</v>
      </c>
      <c r="AP41" s="33">
        <v>1584</v>
      </c>
      <c r="AQ41" s="33">
        <v>32</v>
      </c>
      <c r="AR41" s="33">
        <v>613</v>
      </c>
      <c r="AS41" s="33">
        <v>22225</v>
      </c>
      <c r="AT41" s="33">
        <v>332</v>
      </c>
      <c r="AU41" s="33">
        <v>1134</v>
      </c>
      <c r="AV41" s="33">
        <v>0</v>
      </c>
      <c r="AW41" s="33">
        <v>852</v>
      </c>
      <c r="AX41" s="33">
        <v>3434</v>
      </c>
      <c r="AY41" s="33">
        <v>178</v>
      </c>
      <c r="AZ41" s="33">
        <v>57</v>
      </c>
      <c r="BA41" s="33">
        <v>2670</v>
      </c>
      <c r="BB41" s="33">
        <v>964</v>
      </c>
      <c r="BC41" s="33">
        <v>358</v>
      </c>
      <c r="BD41" s="33">
        <v>586</v>
      </c>
      <c r="BE41" s="33">
        <v>0</v>
      </c>
      <c r="BF41" s="33">
        <v>2732</v>
      </c>
    </row>
    <row r="42" spans="2:58" x14ac:dyDescent="0.25">
      <c r="B42" s="7" t="s">
        <v>39</v>
      </c>
      <c r="C42" s="35">
        <v>2039549</v>
      </c>
      <c r="D42" s="35">
        <v>1735950</v>
      </c>
      <c r="E42" s="35">
        <v>220663</v>
      </c>
      <c r="F42" s="32">
        <v>73605</v>
      </c>
      <c r="G42" s="33">
        <v>751</v>
      </c>
      <c r="H42" s="33">
        <v>969</v>
      </c>
      <c r="I42" s="33">
        <v>6117</v>
      </c>
      <c r="J42" s="33">
        <v>77</v>
      </c>
      <c r="K42" s="33">
        <v>6547</v>
      </c>
      <c r="L42" s="33">
        <v>2852</v>
      </c>
      <c r="M42" s="33">
        <v>25</v>
      </c>
      <c r="N42" s="33">
        <v>391</v>
      </c>
      <c r="O42" s="33">
        <v>56</v>
      </c>
      <c r="P42" s="33">
        <v>3259</v>
      </c>
      <c r="Q42" s="33">
        <v>1977</v>
      </c>
      <c r="R42" s="33">
        <v>122</v>
      </c>
      <c r="S42" s="33">
        <v>755</v>
      </c>
      <c r="T42" s="33">
        <v>526</v>
      </c>
      <c r="U42" s="33">
        <v>465</v>
      </c>
      <c r="V42" s="33">
        <v>0</v>
      </c>
      <c r="W42" s="33">
        <v>751</v>
      </c>
      <c r="X42" s="33">
        <v>739</v>
      </c>
      <c r="Y42" s="33">
        <v>65</v>
      </c>
      <c r="Z42" s="33">
        <v>94</v>
      </c>
      <c r="AA42" s="33">
        <v>1968</v>
      </c>
      <c r="AB42" s="33">
        <v>2076</v>
      </c>
      <c r="AC42" s="33">
        <v>1460</v>
      </c>
      <c r="AD42" s="33">
        <v>179</v>
      </c>
      <c r="AE42" s="33">
        <v>719</v>
      </c>
      <c r="AF42" s="33">
        <v>138</v>
      </c>
      <c r="AG42" s="33">
        <v>1003</v>
      </c>
      <c r="AH42" s="33">
        <v>530</v>
      </c>
      <c r="AI42" s="33">
        <v>4192</v>
      </c>
      <c r="AJ42" s="33">
        <v>79</v>
      </c>
      <c r="AK42" s="33">
        <v>160</v>
      </c>
      <c r="AL42" s="33" t="s">
        <v>60</v>
      </c>
      <c r="AM42" s="33">
        <v>784</v>
      </c>
      <c r="AN42" s="33">
        <v>1793</v>
      </c>
      <c r="AO42" s="33">
        <v>79</v>
      </c>
      <c r="AP42" s="33">
        <v>1712</v>
      </c>
      <c r="AQ42" s="33">
        <v>1182</v>
      </c>
      <c r="AR42" s="33">
        <v>1659</v>
      </c>
      <c r="AS42" s="33">
        <v>809</v>
      </c>
      <c r="AT42" s="33">
        <v>46</v>
      </c>
      <c r="AU42" s="33">
        <v>152</v>
      </c>
      <c r="AV42" s="33">
        <v>204</v>
      </c>
      <c r="AW42" s="33">
        <v>1269</v>
      </c>
      <c r="AX42" s="33">
        <v>18511</v>
      </c>
      <c r="AY42" s="33">
        <v>1601</v>
      </c>
      <c r="AZ42" s="33">
        <v>309</v>
      </c>
      <c r="BA42" s="33">
        <v>290</v>
      </c>
      <c r="BB42" s="33">
        <v>3004</v>
      </c>
      <c r="BC42" s="33">
        <v>0</v>
      </c>
      <c r="BD42" s="33">
        <v>407</v>
      </c>
      <c r="BE42" s="33">
        <v>752</v>
      </c>
      <c r="BF42" s="33">
        <v>632</v>
      </c>
    </row>
    <row r="43" spans="2:58" x14ac:dyDescent="0.25">
      <c r="B43" s="7" t="s">
        <v>40</v>
      </c>
      <c r="C43" s="35">
        <v>19171916</v>
      </c>
      <c r="D43" s="35">
        <v>16976205</v>
      </c>
      <c r="E43" s="35">
        <v>1779540</v>
      </c>
      <c r="F43" s="32">
        <v>269427</v>
      </c>
      <c r="G43" s="33">
        <v>1310</v>
      </c>
      <c r="H43" s="33">
        <v>5070</v>
      </c>
      <c r="I43" s="33">
        <v>2649</v>
      </c>
      <c r="J43" s="33">
        <v>362</v>
      </c>
      <c r="K43" s="33">
        <v>25177</v>
      </c>
      <c r="L43" s="33">
        <v>3135</v>
      </c>
      <c r="M43" s="33">
        <v>15338</v>
      </c>
      <c r="N43" s="33">
        <v>2603</v>
      </c>
      <c r="O43" s="33">
        <v>1983</v>
      </c>
      <c r="P43" s="33">
        <v>30553</v>
      </c>
      <c r="Q43" s="33">
        <v>7676</v>
      </c>
      <c r="R43" s="33">
        <v>259</v>
      </c>
      <c r="S43" s="33">
        <v>198</v>
      </c>
      <c r="T43" s="33">
        <v>6533</v>
      </c>
      <c r="U43" s="33">
        <v>2497</v>
      </c>
      <c r="V43" s="33">
        <v>477</v>
      </c>
      <c r="W43" s="33">
        <v>1189</v>
      </c>
      <c r="X43" s="33">
        <v>804</v>
      </c>
      <c r="Y43" s="33">
        <v>1321</v>
      </c>
      <c r="Z43" s="33">
        <v>2270</v>
      </c>
      <c r="AA43" s="33">
        <v>5912</v>
      </c>
      <c r="AB43" s="33">
        <v>16855</v>
      </c>
      <c r="AC43" s="33">
        <v>4779</v>
      </c>
      <c r="AD43" s="33">
        <v>1649</v>
      </c>
      <c r="AE43" s="33">
        <v>872</v>
      </c>
      <c r="AF43" s="33">
        <v>1870</v>
      </c>
      <c r="AG43" s="33">
        <v>237</v>
      </c>
      <c r="AH43" s="33">
        <v>886</v>
      </c>
      <c r="AI43" s="33">
        <v>2077</v>
      </c>
      <c r="AJ43" s="33">
        <v>2636</v>
      </c>
      <c r="AK43" s="33">
        <v>35333</v>
      </c>
      <c r="AL43" s="33">
        <v>829</v>
      </c>
      <c r="AM43" s="33" t="s">
        <v>60</v>
      </c>
      <c r="AN43" s="33">
        <v>13322</v>
      </c>
      <c r="AO43" s="33">
        <v>0</v>
      </c>
      <c r="AP43" s="33">
        <v>6510</v>
      </c>
      <c r="AQ43" s="33">
        <v>2298</v>
      </c>
      <c r="AR43" s="33">
        <v>2284</v>
      </c>
      <c r="AS43" s="33">
        <v>20514</v>
      </c>
      <c r="AT43" s="33">
        <v>1913</v>
      </c>
      <c r="AU43" s="33">
        <v>7161</v>
      </c>
      <c r="AV43" s="33">
        <v>521</v>
      </c>
      <c r="AW43" s="33">
        <v>1730</v>
      </c>
      <c r="AX43" s="33">
        <v>9692</v>
      </c>
      <c r="AY43" s="33">
        <v>910</v>
      </c>
      <c r="AZ43" s="33">
        <v>2900</v>
      </c>
      <c r="BA43" s="33">
        <v>8881</v>
      </c>
      <c r="BB43" s="33">
        <v>2503</v>
      </c>
      <c r="BC43" s="33">
        <v>444</v>
      </c>
      <c r="BD43" s="33">
        <v>2354</v>
      </c>
      <c r="BE43" s="33">
        <v>151</v>
      </c>
      <c r="BF43" s="33">
        <v>6740</v>
      </c>
    </row>
    <row r="44" spans="2:58" x14ac:dyDescent="0.25">
      <c r="B44" s="7" t="s">
        <v>41</v>
      </c>
      <c r="C44" s="35">
        <v>9443000</v>
      </c>
      <c r="D44" s="35">
        <v>7982017</v>
      </c>
      <c r="E44" s="35">
        <v>1141001</v>
      </c>
      <c r="F44" s="32">
        <v>263256</v>
      </c>
      <c r="G44" s="33">
        <v>3044</v>
      </c>
      <c r="H44" s="33">
        <v>1618</v>
      </c>
      <c r="I44" s="33">
        <v>2847</v>
      </c>
      <c r="J44" s="33">
        <v>550</v>
      </c>
      <c r="K44" s="33">
        <v>16699</v>
      </c>
      <c r="L44" s="33">
        <v>1842</v>
      </c>
      <c r="M44" s="33">
        <v>3752</v>
      </c>
      <c r="N44" s="33">
        <v>479</v>
      </c>
      <c r="O44" s="33">
        <v>1691</v>
      </c>
      <c r="P44" s="33">
        <v>28983</v>
      </c>
      <c r="Q44" s="33">
        <v>15943</v>
      </c>
      <c r="R44" s="33">
        <v>1567</v>
      </c>
      <c r="S44" s="33">
        <v>724</v>
      </c>
      <c r="T44" s="33">
        <v>5657</v>
      </c>
      <c r="U44" s="33">
        <v>4132</v>
      </c>
      <c r="V44" s="33">
        <v>1077</v>
      </c>
      <c r="W44" s="33">
        <v>2192</v>
      </c>
      <c r="X44" s="33">
        <v>4419</v>
      </c>
      <c r="Y44" s="33">
        <v>2180</v>
      </c>
      <c r="Z44" s="33">
        <v>2259</v>
      </c>
      <c r="AA44" s="33">
        <v>9881</v>
      </c>
      <c r="AB44" s="33">
        <v>4052</v>
      </c>
      <c r="AC44" s="33">
        <v>5789</v>
      </c>
      <c r="AD44" s="33">
        <v>1839</v>
      </c>
      <c r="AE44" s="33">
        <v>1187</v>
      </c>
      <c r="AF44" s="33">
        <v>1932</v>
      </c>
      <c r="AG44" s="33">
        <v>230</v>
      </c>
      <c r="AH44" s="33">
        <v>516</v>
      </c>
      <c r="AI44" s="33">
        <v>698</v>
      </c>
      <c r="AJ44" s="33">
        <v>2130</v>
      </c>
      <c r="AK44" s="33">
        <v>7195</v>
      </c>
      <c r="AL44" s="33">
        <v>1186</v>
      </c>
      <c r="AM44" s="33">
        <v>19406</v>
      </c>
      <c r="AN44" s="33" t="s">
        <v>60</v>
      </c>
      <c r="AO44" s="33">
        <v>243</v>
      </c>
      <c r="AP44" s="33">
        <v>8661</v>
      </c>
      <c r="AQ44" s="33">
        <v>1453</v>
      </c>
      <c r="AR44" s="33">
        <v>1796</v>
      </c>
      <c r="AS44" s="33">
        <v>11155</v>
      </c>
      <c r="AT44" s="33">
        <v>97</v>
      </c>
      <c r="AU44" s="33">
        <v>23196</v>
      </c>
      <c r="AV44" s="33">
        <v>362</v>
      </c>
      <c r="AW44" s="33">
        <v>8685</v>
      </c>
      <c r="AX44" s="33">
        <v>14329</v>
      </c>
      <c r="AY44" s="33">
        <v>790</v>
      </c>
      <c r="AZ44" s="33">
        <v>350</v>
      </c>
      <c r="BA44" s="33">
        <v>25662</v>
      </c>
      <c r="BB44" s="33">
        <v>2874</v>
      </c>
      <c r="BC44" s="33">
        <v>3025</v>
      </c>
      <c r="BD44" s="33">
        <v>2012</v>
      </c>
      <c r="BE44" s="33">
        <v>870</v>
      </c>
      <c r="BF44" s="33">
        <v>1950</v>
      </c>
    </row>
    <row r="45" spans="2:58" x14ac:dyDescent="0.25">
      <c r="B45" s="7" t="s">
        <v>42</v>
      </c>
      <c r="C45" s="35">
        <v>665654</v>
      </c>
      <c r="D45" s="35">
        <v>556222</v>
      </c>
      <c r="E45" s="35">
        <v>75720</v>
      </c>
      <c r="F45" s="32">
        <v>30100</v>
      </c>
      <c r="G45" s="33">
        <v>109</v>
      </c>
      <c r="H45" s="33">
        <v>1066</v>
      </c>
      <c r="I45" s="33">
        <v>662</v>
      </c>
      <c r="J45" s="33">
        <v>168</v>
      </c>
      <c r="K45" s="33">
        <v>1411</v>
      </c>
      <c r="L45" s="33">
        <v>873</v>
      </c>
      <c r="M45" s="33">
        <v>30</v>
      </c>
      <c r="N45" s="33">
        <v>0</v>
      </c>
      <c r="O45" s="33">
        <v>175</v>
      </c>
      <c r="P45" s="33">
        <v>492</v>
      </c>
      <c r="Q45" s="33">
        <v>799</v>
      </c>
      <c r="R45" s="33">
        <v>53</v>
      </c>
      <c r="S45" s="33">
        <v>69</v>
      </c>
      <c r="T45" s="33">
        <v>39</v>
      </c>
      <c r="U45" s="33">
        <v>45</v>
      </c>
      <c r="V45" s="33">
        <v>289</v>
      </c>
      <c r="W45" s="33">
        <v>114</v>
      </c>
      <c r="X45" s="33">
        <v>97</v>
      </c>
      <c r="Y45" s="33">
        <v>374</v>
      </c>
      <c r="Z45" s="33">
        <v>0</v>
      </c>
      <c r="AA45" s="33">
        <v>121</v>
      </c>
      <c r="AB45" s="33">
        <v>52</v>
      </c>
      <c r="AC45" s="33">
        <v>298</v>
      </c>
      <c r="AD45" s="33">
        <v>12350</v>
      </c>
      <c r="AE45" s="33">
        <v>0</v>
      </c>
      <c r="AF45" s="33">
        <v>197</v>
      </c>
      <c r="AG45" s="33">
        <v>1236</v>
      </c>
      <c r="AH45" s="33">
        <v>328</v>
      </c>
      <c r="AI45" s="33">
        <v>382</v>
      </c>
      <c r="AJ45" s="33">
        <v>0</v>
      </c>
      <c r="AK45" s="33">
        <v>144</v>
      </c>
      <c r="AL45" s="33">
        <v>380</v>
      </c>
      <c r="AM45" s="33">
        <v>188</v>
      </c>
      <c r="AN45" s="33">
        <v>637</v>
      </c>
      <c r="AO45" s="33" t="s">
        <v>60</v>
      </c>
      <c r="AP45" s="33">
        <v>134</v>
      </c>
      <c r="AQ45" s="33">
        <v>108</v>
      </c>
      <c r="AR45" s="33">
        <v>313</v>
      </c>
      <c r="AS45" s="33">
        <v>392</v>
      </c>
      <c r="AT45" s="33">
        <v>0</v>
      </c>
      <c r="AU45" s="33">
        <v>0</v>
      </c>
      <c r="AV45" s="33">
        <v>1038</v>
      </c>
      <c r="AW45" s="33">
        <v>273</v>
      </c>
      <c r="AX45" s="33">
        <v>2513</v>
      </c>
      <c r="AY45" s="33">
        <v>462</v>
      </c>
      <c r="AZ45" s="33">
        <v>0</v>
      </c>
      <c r="BA45" s="33">
        <v>25</v>
      </c>
      <c r="BB45" s="33">
        <v>696</v>
      </c>
      <c r="BC45" s="33">
        <v>0</v>
      </c>
      <c r="BD45" s="33">
        <v>749</v>
      </c>
      <c r="BE45" s="33">
        <v>219</v>
      </c>
      <c r="BF45" s="33">
        <v>0</v>
      </c>
    </row>
    <row r="46" spans="2:58" x14ac:dyDescent="0.25">
      <c r="B46" s="7" t="s">
        <v>43</v>
      </c>
      <c r="C46" s="35">
        <v>11405101</v>
      </c>
      <c r="D46" s="35">
        <v>9745227</v>
      </c>
      <c r="E46" s="35">
        <v>1453401</v>
      </c>
      <c r="F46" s="32">
        <v>172633</v>
      </c>
      <c r="G46" s="33">
        <v>1289</v>
      </c>
      <c r="H46" s="33">
        <v>1556</v>
      </c>
      <c r="I46" s="33">
        <v>4715</v>
      </c>
      <c r="J46" s="33">
        <v>434</v>
      </c>
      <c r="K46" s="33">
        <v>8997</v>
      </c>
      <c r="L46" s="33">
        <v>2859</v>
      </c>
      <c r="M46" s="33">
        <v>1307</v>
      </c>
      <c r="N46" s="33">
        <v>15</v>
      </c>
      <c r="O46" s="33">
        <v>972</v>
      </c>
      <c r="P46" s="33">
        <v>16495</v>
      </c>
      <c r="Q46" s="33">
        <v>9502</v>
      </c>
      <c r="R46" s="33">
        <v>436</v>
      </c>
      <c r="S46" s="33">
        <v>564</v>
      </c>
      <c r="T46" s="33">
        <v>7092</v>
      </c>
      <c r="U46" s="33">
        <v>9438</v>
      </c>
      <c r="V46" s="33">
        <v>1270</v>
      </c>
      <c r="W46" s="33">
        <v>1016</v>
      </c>
      <c r="X46" s="33">
        <v>9159</v>
      </c>
      <c r="Y46" s="33">
        <v>743</v>
      </c>
      <c r="Z46" s="33">
        <v>291</v>
      </c>
      <c r="AA46" s="33">
        <v>3828</v>
      </c>
      <c r="AB46" s="33">
        <v>3686</v>
      </c>
      <c r="AC46" s="33">
        <v>15130</v>
      </c>
      <c r="AD46" s="33">
        <v>2298</v>
      </c>
      <c r="AE46" s="33">
        <v>89</v>
      </c>
      <c r="AF46" s="33">
        <v>1171</v>
      </c>
      <c r="AG46" s="33">
        <v>460</v>
      </c>
      <c r="AH46" s="33">
        <v>1531</v>
      </c>
      <c r="AI46" s="33">
        <v>2240</v>
      </c>
      <c r="AJ46" s="33">
        <v>175</v>
      </c>
      <c r="AK46" s="33">
        <v>2465</v>
      </c>
      <c r="AL46" s="33">
        <v>515</v>
      </c>
      <c r="AM46" s="33">
        <v>5988</v>
      </c>
      <c r="AN46" s="33">
        <v>5985</v>
      </c>
      <c r="AO46" s="33">
        <v>26</v>
      </c>
      <c r="AP46" s="33" t="s">
        <v>60</v>
      </c>
      <c r="AQ46" s="33">
        <v>1228</v>
      </c>
      <c r="AR46" s="33">
        <v>342</v>
      </c>
      <c r="AS46" s="33">
        <v>12012</v>
      </c>
      <c r="AT46" s="33">
        <v>444</v>
      </c>
      <c r="AU46" s="33">
        <v>2479</v>
      </c>
      <c r="AV46" s="33">
        <v>207</v>
      </c>
      <c r="AW46" s="33">
        <v>4987</v>
      </c>
      <c r="AX46" s="33">
        <v>7465</v>
      </c>
      <c r="AY46" s="33">
        <v>485</v>
      </c>
      <c r="AZ46" s="33">
        <v>182</v>
      </c>
      <c r="BA46" s="33">
        <v>6769</v>
      </c>
      <c r="BB46" s="33">
        <v>2567</v>
      </c>
      <c r="BC46" s="33">
        <v>7814</v>
      </c>
      <c r="BD46" s="33">
        <v>1771</v>
      </c>
      <c r="BE46" s="33">
        <v>144</v>
      </c>
      <c r="BF46" s="33">
        <v>2140</v>
      </c>
    </row>
    <row r="47" spans="2:58" x14ac:dyDescent="0.25">
      <c r="B47" s="7" t="s">
        <v>44</v>
      </c>
      <c r="C47" s="35">
        <v>3716264</v>
      </c>
      <c r="D47" s="35">
        <v>3065497</v>
      </c>
      <c r="E47" s="35">
        <v>528824</v>
      </c>
      <c r="F47" s="32">
        <v>106511</v>
      </c>
      <c r="G47" s="33">
        <v>1612</v>
      </c>
      <c r="H47" s="33">
        <v>1397</v>
      </c>
      <c r="I47" s="33">
        <v>2759</v>
      </c>
      <c r="J47" s="33">
        <v>5873</v>
      </c>
      <c r="K47" s="33">
        <v>9429</v>
      </c>
      <c r="L47" s="33">
        <v>3184</v>
      </c>
      <c r="M47" s="33">
        <v>68</v>
      </c>
      <c r="N47" s="33">
        <v>109</v>
      </c>
      <c r="O47" s="33">
        <v>0</v>
      </c>
      <c r="P47" s="33">
        <v>5438</v>
      </c>
      <c r="Q47" s="33">
        <v>3159</v>
      </c>
      <c r="R47" s="33">
        <v>773</v>
      </c>
      <c r="S47" s="33">
        <v>611</v>
      </c>
      <c r="T47" s="33">
        <v>2679</v>
      </c>
      <c r="U47" s="33">
        <v>957</v>
      </c>
      <c r="V47" s="33">
        <v>1108</v>
      </c>
      <c r="W47" s="33">
        <v>5024</v>
      </c>
      <c r="X47" s="33">
        <v>877</v>
      </c>
      <c r="Y47" s="33">
        <v>2208</v>
      </c>
      <c r="Z47" s="33">
        <v>298</v>
      </c>
      <c r="AA47" s="33">
        <v>382</v>
      </c>
      <c r="AB47" s="33">
        <v>465</v>
      </c>
      <c r="AC47" s="33">
        <v>1047</v>
      </c>
      <c r="AD47" s="33">
        <v>599</v>
      </c>
      <c r="AE47" s="33">
        <v>1733</v>
      </c>
      <c r="AF47" s="33">
        <v>4102</v>
      </c>
      <c r="AG47" s="33">
        <v>448</v>
      </c>
      <c r="AH47" s="33">
        <v>829</v>
      </c>
      <c r="AI47" s="33">
        <v>1079</v>
      </c>
      <c r="AJ47" s="33">
        <v>69</v>
      </c>
      <c r="AK47" s="33">
        <v>890</v>
      </c>
      <c r="AL47" s="33">
        <v>2723</v>
      </c>
      <c r="AM47" s="33">
        <v>1118</v>
      </c>
      <c r="AN47" s="33">
        <v>1991</v>
      </c>
      <c r="AO47" s="33">
        <v>139</v>
      </c>
      <c r="AP47" s="33">
        <v>1385</v>
      </c>
      <c r="AQ47" s="33" t="s">
        <v>60</v>
      </c>
      <c r="AR47" s="33">
        <v>398</v>
      </c>
      <c r="AS47" s="33">
        <v>1316</v>
      </c>
      <c r="AT47" s="33">
        <v>119</v>
      </c>
      <c r="AU47" s="33">
        <v>596</v>
      </c>
      <c r="AV47" s="33">
        <v>83</v>
      </c>
      <c r="AW47" s="33">
        <v>1872</v>
      </c>
      <c r="AX47" s="33">
        <v>28238</v>
      </c>
      <c r="AY47" s="33">
        <v>428</v>
      </c>
      <c r="AZ47" s="33">
        <v>93</v>
      </c>
      <c r="BA47" s="33">
        <v>2286</v>
      </c>
      <c r="BB47" s="33">
        <v>2035</v>
      </c>
      <c r="BC47" s="33">
        <v>221</v>
      </c>
      <c r="BD47" s="33">
        <v>551</v>
      </c>
      <c r="BE47" s="33">
        <v>1713</v>
      </c>
      <c r="BF47" s="33">
        <v>209</v>
      </c>
    </row>
    <row r="48" spans="2:58" x14ac:dyDescent="0.25">
      <c r="B48" s="7" t="s">
        <v>45</v>
      </c>
      <c r="C48" s="35">
        <v>3794008</v>
      </c>
      <c r="D48" s="35">
        <v>3110896</v>
      </c>
      <c r="E48" s="35">
        <v>545841</v>
      </c>
      <c r="F48" s="32">
        <v>116700</v>
      </c>
      <c r="G48" s="33">
        <v>400</v>
      </c>
      <c r="H48" s="33">
        <v>2027</v>
      </c>
      <c r="I48" s="33">
        <v>5264</v>
      </c>
      <c r="J48" s="33">
        <v>246</v>
      </c>
      <c r="K48" s="33">
        <v>34190</v>
      </c>
      <c r="L48" s="33">
        <v>2050</v>
      </c>
      <c r="M48" s="33">
        <v>270</v>
      </c>
      <c r="N48" s="33">
        <v>0</v>
      </c>
      <c r="O48" s="33">
        <v>217</v>
      </c>
      <c r="P48" s="33">
        <v>2273</v>
      </c>
      <c r="Q48" s="33">
        <v>688</v>
      </c>
      <c r="R48" s="33">
        <v>2323</v>
      </c>
      <c r="S48" s="33">
        <v>4129</v>
      </c>
      <c r="T48" s="33">
        <v>1565</v>
      </c>
      <c r="U48" s="33">
        <v>317</v>
      </c>
      <c r="V48" s="33">
        <v>161</v>
      </c>
      <c r="W48" s="33">
        <v>678</v>
      </c>
      <c r="X48" s="33">
        <v>0</v>
      </c>
      <c r="Y48" s="33">
        <v>0</v>
      </c>
      <c r="Z48" s="33">
        <v>0</v>
      </c>
      <c r="AA48" s="33">
        <v>595</v>
      </c>
      <c r="AB48" s="33">
        <v>1471</v>
      </c>
      <c r="AC48" s="33">
        <v>1159</v>
      </c>
      <c r="AD48" s="33">
        <v>668</v>
      </c>
      <c r="AE48" s="33">
        <v>735</v>
      </c>
      <c r="AF48" s="33">
        <v>1786</v>
      </c>
      <c r="AG48" s="33">
        <v>3386</v>
      </c>
      <c r="AH48" s="33">
        <v>777</v>
      </c>
      <c r="AI48" s="33">
        <v>2805</v>
      </c>
      <c r="AJ48" s="33">
        <v>317</v>
      </c>
      <c r="AK48" s="33">
        <v>544</v>
      </c>
      <c r="AL48" s="33">
        <v>981</v>
      </c>
      <c r="AM48" s="33">
        <v>2538</v>
      </c>
      <c r="AN48" s="33">
        <v>1040</v>
      </c>
      <c r="AO48" s="33">
        <v>592</v>
      </c>
      <c r="AP48" s="33">
        <v>1541</v>
      </c>
      <c r="AQ48" s="33">
        <v>821</v>
      </c>
      <c r="AR48" s="33" t="s">
        <v>60</v>
      </c>
      <c r="AS48" s="33">
        <v>1689</v>
      </c>
      <c r="AT48" s="33">
        <v>0</v>
      </c>
      <c r="AU48" s="33">
        <v>989</v>
      </c>
      <c r="AV48" s="33">
        <v>741</v>
      </c>
      <c r="AW48" s="33">
        <v>787</v>
      </c>
      <c r="AX48" s="33">
        <v>3826</v>
      </c>
      <c r="AY48" s="33">
        <v>2879</v>
      </c>
      <c r="AZ48" s="33">
        <v>456</v>
      </c>
      <c r="BA48" s="33">
        <v>1124</v>
      </c>
      <c r="BB48" s="33">
        <v>22793</v>
      </c>
      <c r="BC48" s="33">
        <v>358</v>
      </c>
      <c r="BD48" s="33">
        <v>1981</v>
      </c>
      <c r="BE48" s="33">
        <v>523</v>
      </c>
      <c r="BF48" s="33">
        <v>821</v>
      </c>
    </row>
    <row r="49" spans="2:58" x14ac:dyDescent="0.25">
      <c r="B49" s="7" t="s">
        <v>46</v>
      </c>
      <c r="C49" s="35">
        <v>12577555</v>
      </c>
      <c r="D49" s="35">
        <v>11053022</v>
      </c>
      <c r="E49" s="35">
        <v>1239199</v>
      </c>
      <c r="F49" s="32">
        <v>235580</v>
      </c>
      <c r="G49" s="33">
        <v>369</v>
      </c>
      <c r="H49" s="33">
        <v>2185</v>
      </c>
      <c r="I49" s="33">
        <v>3668</v>
      </c>
      <c r="J49" s="33">
        <v>807</v>
      </c>
      <c r="K49" s="33">
        <v>12077</v>
      </c>
      <c r="L49" s="33">
        <v>3657</v>
      </c>
      <c r="M49" s="33">
        <v>4007</v>
      </c>
      <c r="N49" s="33">
        <v>4608</v>
      </c>
      <c r="O49" s="33">
        <v>1621</v>
      </c>
      <c r="P49" s="33">
        <v>18212</v>
      </c>
      <c r="Q49" s="33">
        <v>4644</v>
      </c>
      <c r="R49" s="33">
        <v>332</v>
      </c>
      <c r="S49" s="33">
        <v>380</v>
      </c>
      <c r="T49" s="33">
        <v>4490</v>
      </c>
      <c r="U49" s="33">
        <v>2018</v>
      </c>
      <c r="V49" s="33">
        <v>227</v>
      </c>
      <c r="W49" s="33">
        <v>1426</v>
      </c>
      <c r="X49" s="33">
        <v>1675</v>
      </c>
      <c r="Y49" s="33">
        <v>625</v>
      </c>
      <c r="Z49" s="33">
        <v>1621</v>
      </c>
      <c r="AA49" s="33">
        <v>18281</v>
      </c>
      <c r="AB49" s="33">
        <v>4455</v>
      </c>
      <c r="AC49" s="33">
        <v>4961</v>
      </c>
      <c r="AD49" s="33">
        <v>1491</v>
      </c>
      <c r="AE49" s="33">
        <v>563</v>
      </c>
      <c r="AF49" s="33">
        <v>1725</v>
      </c>
      <c r="AG49" s="33">
        <v>339</v>
      </c>
      <c r="AH49" s="33">
        <v>551</v>
      </c>
      <c r="AI49" s="33">
        <v>1810</v>
      </c>
      <c r="AJ49" s="33">
        <v>729</v>
      </c>
      <c r="AK49" s="33">
        <v>42456</v>
      </c>
      <c r="AL49" s="33">
        <v>1250</v>
      </c>
      <c r="AM49" s="33">
        <v>30481</v>
      </c>
      <c r="AN49" s="33">
        <v>7611</v>
      </c>
      <c r="AO49" s="33">
        <v>521</v>
      </c>
      <c r="AP49" s="33">
        <v>14545</v>
      </c>
      <c r="AQ49" s="33">
        <v>1254</v>
      </c>
      <c r="AR49" s="33">
        <v>918</v>
      </c>
      <c r="AS49" s="33" t="s">
        <v>60</v>
      </c>
      <c r="AT49" s="33">
        <v>377</v>
      </c>
      <c r="AU49" s="33">
        <v>1315</v>
      </c>
      <c r="AV49" s="33">
        <v>966</v>
      </c>
      <c r="AW49" s="33">
        <v>1611</v>
      </c>
      <c r="AX49" s="33">
        <v>7778</v>
      </c>
      <c r="AY49" s="33">
        <v>1048</v>
      </c>
      <c r="AZ49" s="33">
        <v>215</v>
      </c>
      <c r="BA49" s="33">
        <v>10558</v>
      </c>
      <c r="BB49" s="33">
        <v>2495</v>
      </c>
      <c r="BC49" s="33">
        <v>4258</v>
      </c>
      <c r="BD49" s="33">
        <v>1300</v>
      </c>
      <c r="BE49" s="33">
        <v>1069</v>
      </c>
      <c r="BF49" s="33">
        <v>6275</v>
      </c>
    </row>
    <row r="50" spans="2:58" x14ac:dyDescent="0.25">
      <c r="B50" s="7" t="s">
        <v>47</v>
      </c>
      <c r="C50" s="35">
        <v>1042240</v>
      </c>
      <c r="D50" s="35">
        <v>900283</v>
      </c>
      <c r="E50" s="35">
        <v>99603</v>
      </c>
      <c r="F50" s="32">
        <v>32059</v>
      </c>
      <c r="G50" s="33">
        <v>136</v>
      </c>
      <c r="H50" s="33">
        <v>0</v>
      </c>
      <c r="I50" s="33">
        <v>324</v>
      </c>
      <c r="J50" s="33">
        <v>0</v>
      </c>
      <c r="K50" s="33">
        <v>1697</v>
      </c>
      <c r="L50" s="33">
        <v>59</v>
      </c>
      <c r="M50" s="33">
        <v>4090</v>
      </c>
      <c r="N50" s="33">
        <v>0</v>
      </c>
      <c r="O50" s="33">
        <v>146</v>
      </c>
      <c r="P50" s="33">
        <v>1336</v>
      </c>
      <c r="Q50" s="33">
        <v>382</v>
      </c>
      <c r="R50" s="33">
        <v>274</v>
      </c>
      <c r="S50" s="33">
        <v>0</v>
      </c>
      <c r="T50" s="33">
        <v>1210</v>
      </c>
      <c r="U50" s="33">
        <v>206</v>
      </c>
      <c r="V50" s="33">
        <v>48</v>
      </c>
      <c r="W50" s="33">
        <v>0</v>
      </c>
      <c r="X50" s="33">
        <v>0</v>
      </c>
      <c r="Y50" s="33">
        <v>0</v>
      </c>
      <c r="Z50" s="33">
        <v>447</v>
      </c>
      <c r="AA50" s="33">
        <v>977</v>
      </c>
      <c r="AB50" s="33">
        <v>8639</v>
      </c>
      <c r="AC50" s="33">
        <v>77</v>
      </c>
      <c r="AD50" s="33">
        <v>47</v>
      </c>
      <c r="AE50" s="33">
        <v>0</v>
      </c>
      <c r="AF50" s="33">
        <v>47</v>
      </c>
      <c r="AG50" s="33">
        <v>0</v>
      </c>
      <c r="AH50" s="33">
        <v>0</v>
      </c>
      <c r="AI50" s="33">
        <v>297</v>
      </c>
      <c r="AJ50" s="33">
        <v>333</v>
      </c>
      <c r="AK50" s="33">
        <v>1868</v>
      </c>
      <c r="AL50" s="33">
        <v>0</v>
      </c>
      <c r="AM50" s="33">
        <v>4583</v>
      </c>
      <c r="AN50" s="33">
        <v>1376</v>
      </c>
      <c r="AO50" s="33">
        <v>62</v>
      </c>
      <c r="AP50" s="33">
        <v>0</v>
      </c>
      <c r="AQ50" s="33">
        <v>199</v>
      </c>
      <c r="AR50" s="33">
        <v>0</v>
      </c>
      <c r="AS50" s="33">
        <v>560</v>
      </c>
      <c r="AT50" s="33" t="s">
        <v>60</v>
      </c>
      <c r="AU50" s="33">
        <v>61</v>
      </c>
      <c r="AV50" s="33">
        <v>48</v>
      </c>
      <c r="AW50" s="33">
        <v>71</v>
      </c>
      <c r="AX50" s="33">
        <v>678</v>
      </c>
      <c r="AY50" s="33">
        <v>0</v>
      </c>
      <c r="AZ50" s="33">
        <v>72</v>
      </c>
      <c r="BA50" s="33">
        <v>1399</v>
      </c>
      <c r="BB50" s="33">
        <v>160</v>
      </c>
      <c r="BC50" s="33">
        <v>150</v>
      </c>
      <c r="BD50" s="33">
        <v>0</v>
      </c>
      <c r="BE50" s="33">
        <v>0</v>
      </c>
      <c r="BF50" s="33">
        <v>276</v>
      </c>
    </row>
    <row r="51" spans="2:58" x14ac:dyDescent="0.25">
      <c r="B51" s="7" t="s">
        <v>48</v>
      </c>
      <c r="C51" s="35">
        <v>4577399</v>
      </c>
      <c r="D51" s="35">
        <v>3870879</v>
      </c>
      <c r="E51" s="35">
        <v>537961</v>
      </c>
      <c r="F51" s="32">
        <v>152441</v>
      </c>
      <c r="G51" s="33">
        <v>1741</v>
      </c>
      <c r="H51" s="33">
        <v>1670</v>
      </c>
      <c r="I51" s="33">
        <v>1457</v>
      </c>
      <c r="J51" s="33">
        <v>365</v>
      </c>
      <c r="K51" s="33">
        <v>4691</v>
      </c>
      <c r="L51" s="33">
        <v>1867</v>
      </c>
      <c r="M51" s="33">
        <v>3998</v>
      </c>
      <c r="N51" s="33">
        <v>249</v>
      </c>
      <c r="O51" s="33">
        <v>38</v>
      </c>
      <c r="P51" s="33">
        <v>16060</v>
      </c>
      <c r="Q51" s="33">
        <v>17486</v>
      </c>
      <c r="R51" s="33">
        <v>813</v>
      </c>
      <c r="S51" s="33">
        <v>233</v>
      </c>
      <c r="T51" s="33">
        <v>4253</v>
      </c>
      <c r="U51" s="33">
        <v>2174</v>
      </c>
      <c r="V51" s="33">
        <v>703</v>
      </c>
      <c r="W51" s="33">
        <v>514</v>
      </c>
      <c r="X51" s="33">
        <v>2211</v>
      </c>
      <c r="Y51" s="33">
        <v>2059</v>
      </c>
      <c r="Z51" s="33">
        <v>603</v>
      </c>
      <c r="AA51" s="33">
        <v>5184</v>
      </c>
      <c r="AB51" s="33">
        <v>3765</v>
      </c>
      <c r="AC51" s="33">
        <v>3709</v>
      </c>
      <c r="AD51" s="33">
        <v>818</v>
      </c>
      <c r="AE51" s="33">
        <v>1175</v>
      </c>
      <c r="AF51" s="33">
        <v>1371</v>
      </c>
      <c r="AG51" s="33">
        <v>0</v>
      </c>
      <c r="AH51" s="33">
        <v>0</v>
      </c>
      <c r="AI51" s="33">
        <v>1173</v>
      </c>
      <c r="AJ51" s="33">
        <v>486</v>
      </c>
      <c r="AK51" s="33">
        <v>4908</v>
      </c>
      <c r="AL51" s="33">
        <v>1390</v>
      </c>
      <c r="AM51" s="33">
        <v>7912</v>
      </c>
      <c r="AN51" s="33">
        <v>20749</v>
      </c>
      <c r="AO51" s="33">
        <v>118</v>
      </c>
      <c r="AP51" s="33">
        <v>3883</v>
      </c>
      <c r="AQ51" s="33">
        <v>1458</v>
      </c>
      <c r="AR51" s="33">
        <v>1020</v>
      </c>
      <c r="AS51" s="33">
        <v>4689</v>
      </c>
      <c r="AT51" s="33">
        <v>154</v>
      </c>
      <c r="AU51" s="33" t="s">
        <v>60</v>
      </c>
      <c r="AV51" s="33">
        <v>95</v>
      </c>
      <c r="AW51" s="33">
        <v>3816</v>
      </c>
      <c r="AX51" s="33">
        <v>4965</v>
      </c>
      <c r="AY51" s="33">
        <v>455</v>
      </c>
      <c r="AZ51" s="33">
        <v>478</v>
      </c>
      <c r="BA51" s="33">
        <v>9786</v>
      </c>
      <c r="BB51" s="33">
        <v>3070</v>
      </c>
      <c r="BC51" s="33">
        <v>1190</v>
      </c>
      <c r="BD51" s="33">
        <v>1057</v>
      </c>
      <c r="BE51" s="33">
        <v>382</v>
      </c>
      <c r="BF51" s="33">
        <v>269</v>
      </c>
    </row>
    <row r="52" spans="2:58" x14ac:dyDescent="0.25">
      <c r="B52" s="7" t="s">
        <v>49</v>
      </c>
      <c r="C52" s="35">
        <v>805616</v>
      </c>
      <c r="D52" s="35">
        <v>680993</v>
      </c>
      <c r="E52" s="35">
        <v>96805</v>
      </c>
      <c r="F52" s="32">
        <v>25777</v>
      </c>
      <c r="G52" s="33">
        <v>325</v>
      </c>
      <c r="H52" s="33">
        <v>25</v>
      </c>
      <c r="I52" s="33">
        <v>745</v>
      </c>
      <c r="J52" s="33">
        <v>61</v>
      </c>
      <c r="K52" s="33">
        <v>1338</v>
      </c>
      <c r="L52" s="33">
        <v>807</v>
      </c>
      <c r="M52" s="33">
        <v>0</v>
      </c>
      <c r="N52" s="33">
        <v>0</v>
      </c>
      <c r="O52" s="33">
        <v>0</v>
      </c>
      <c r="P52" s="33">
        <v>251</v>
      </c>
      <c r="Q52" s="33">
        <v>24</v>
      </c>
      <c r="R52" s="33">
        <v>75</v>
      </c>
      <c r="S52" s="33">
        <v>457</v>
      </c>
      <c r="T52" s="33">
        <v>80</v>
      </c>
      <c r="U52" s="33">
        <v>439</v>
      </c>
      <c r="V52" s="33">
        <v>3520</v>
      </c>
      <c r="W52" s="33">
        <v>571</v>
      </c>
      <c r="X52" s="33">
        <v>82</v>
      </c>
      <c r="Y52" s="33">
        <v>129</v>
      </c>
      <c r="Z52" s="33">
        <v>0</v>
      </c>
      <c r="AA52" s="33">
        <v>0</v>
      </c>
      <c r="AB52" s="33">
        <v>407</v>
      </c>
      <c r="AC52" s="33">
        <v>144</v>
      </c>
      <c r="AD52" s="33">
        <v>4615</v>
      </c>
      <c r="AE52" s="33">
        <v>201</v>
      </c>
      <c r="AF52" s="33">
        <v>252</v>
      </c>
      <c r="AG52" s="33">
        <v>560</v>
      </c>
      <c r="AH52" s="33">
        <v>2260</v>
      </c>
      <c r="AI52" s="33">
        <v>38</v>
      </c>
      <c r="AJ52" s="33">
        <v>0</v>
      </c>
      <c r="AK52" s="33">
        <v>0</v>
      </c>
      <c r="AL52" s="33">
        <v>38</v>
      </c>
      <c r="AM52" s="33">
        <v>758</v>
      </c>
      <c r="AN52" s="33">
        <v>262</v>
      </c>
      <c r="AO52" s="33">
        <v>2020</v>
      </c>
      <c r="AP52" s="33">
        <v>160</v>
      </c>
      <c r="AQ52" s="33">
        <v>296</v>
      </c>
      <c r="AR52" s="33">
        <v>122</v>
      </c>
      <c r="AS52" s="33">
        <v>209</v>
      </c>
      <c r="AT52" s="33">
        <v>0</v>
      </c>
      <c r="AU52" s="33">
        <v>0</v>
      </c>
      <c r="AV52" s="33" t="s">
        <v>60</v>
      </c>
      <c r="AW52" s="33">
        <v>0</v>
      </c>
      <c r="AX52" s="33">
        <v>1334</v>
      </c>
      <c r="AY52" s="33">
        <v>0</v>
      </c>
      <c r="AZ52" s="33">
        <v>0</v>
      </c>
      <c r="BA52" s="33">
        <v>224</v>
      </c>
      <c r="BB52" s="33">
        <v>1564</v>
      </c>
      <c r="BC52" s="33">
        <v>0</v>
      </c>
      <c r="BD52" s="33">
        <v>736</v>
      </c>
      <c r="BE52" s="33">
        <v>648</v>
      </c>
      <c r="BF52" s="33">
        <v>0</v>
      </c>
    </row>
    <row r="53" spans="2:58" x14ac:dyDescent="0.25">
      <c r="B53" s="7" t="s">
        <v>50</v>
      </c>
      <c r="C53" s="35">
        <v>6282706</v>
      </c>
      <c r="D53" s="35">
        <v>5299496</v>
      </c>
      <c r="E53" s="35">
        <v>801355</v>
      </c>
      <c r="F53" s="32">
        <v>159778</v>
      </c>
      <c r="G53" s="33">
        <v>8897</v>
      </c>
      <c r="H53" s="33">
        <v>343</v>
      </c>
      <c r="I53" s="33">
        <v>2291</v>
      </c>
      <c r="J53" s="33">
        <v>4736</v>
      </c>
      <c r="K53" s="33">
        <v>8019</v>
      </c>
      <c r="L53" s="33">
        <v>1858</v>
      </c>
      <c r="M53" s="33">
        <v>765</v>
      </c>
      <c r="N53" s="33">
        <v>248</v>
      </c>
      <c r="O53" s="33">
        <v>394</v>
      </c>
      <c r="P53" s="33">
        <v>14168</v>
      </c>
      <c r="Q53" s="33">
        <v>11065</v>
      </c>
      <c r="R53" s="33">
        <v>243</v>
      </c>
      <c r="S53" s="33">
        <v>333</v>
      </c>
      <c r="T53" s="33">
        <v>3162</v>
      </c>
      <c r="U53" s="33">
        <v>4764</v>
      </c>
      <c r="V53" s="33">
        <v>1052</v>
      </c>
      <c r="W53" s="33">
        <v>2506</v>
      </c>
      <c r="X53" s="33">
        <v>11188</v>
      </c>
      <c r="Y53" s="33">
        <v>2602</v>
      </c>
      <c r="Z53" s="33">
        <v>84</v>
      </c>
      <c r="AA53" s="33">
        <v>1450</v>
      </c>
      <c r="AB53" s="33">
        <v>1733</v>
      </c>
      <c r="AC53" s="33">
        <v>5529</v>
      </c>
      <c r="AD53" s="33">
        <v>1504</v>
      </c>
      <c r="AE53" s="33">
        <v>9029</v>
      </c>
      <c r="AF53" s="33">
        <v>4342</v>
      </c>
      <c r="AG53" s="33">
        <v>290</v>
      </c>
      <c r="AH53" s="33">
        <v>187</v>
      </c>
      <c r="AI53" s="33">
        <v>2433</v>
      </c>
      <c r="AJ53" s="33">
        <v>197</v>
      </c>
      <c r="AK53" s="33">
        <v>2230</v>
      </c>
      <c r="AL53" s="33">
        <v>621</v>
      </c>
      <c r="AM53" s="33">
        <v>4800</v>
      </c>
      <c r="AN53" s="33">
        <v>7102</v>
      </c>
      <c r="AO53" s="33">
        <v>0</v>
      </c>
      <c r="AP53" s="33">
        <v>4462</v>
      </c>
      <c r="AQ53" s="33">
        <v>669</v>
      </c>
      <c r="AR53" s="33">
        <v>430</v>
      </c>
      <c r="AS53" s="33">
        <v>2562</v>
      </c>
      <c r="AT53" s="33">
        <v>805</v>
      </c>
      <c r="AU53" s="33">
        <v>4765</v>
      </c>
      <c r="AV53" s="33">
        <v>63</v>
      </c>
      <c r="AW53" s="33" t="s">
        <v>60</v>
      </c>
      <c r="AX53" s="33">
        <v>8701</v>
      </c>
      <c r="AY53" s="33">
        <v>2062</v>
      </c>
      <c r="AZ53" s="33">
        <v>0</v>
      </c>
      <c r="BA53" s="33">
        <v>8650</v>
      </c>
      <c r="BB53" s="33">
        <v>1412</v>
      </c>
      <c r="BC53" s="33">
        <v>2201</v>
      </c>
      <c r="BD53" s="33">
        <v>2831</v>
      </c>
      <c r="BE53" s="33">
        <v>0</v>
      </c>
      <c r="BF53" s="33">
        <v>0</v>
      </c>
    </row>
    <row r="54" spans="2:58" x14ac:dyDescent="0.25">
      <c r="B54" s="7" t="s">
        <v>51</v>
      </c>
      <c r="C54" s="35">
        <v>24899075</v>
      </c>
      <c r="D54" s="35">
        <v>20500156</v>
      </c>
      <c r="E54" s="35">
        <v>3740344</v>
      </c>
      <c r="F54" s="32">
        <v>486558</v>
      </c>
      <c r="G54" s="33">
        <v>8636</v>
      </c>
      <c r="H54" s="33">
        <v>11613</v>
      </c>
      <c r="I54" s="33">
        <v>16521</v>
      </c>
      <c r="J54" s="33">
        <v>15251</v>
      </c>
      <c r="K54" s="33">
        <v>68959</v>
      </c>
      <c r="L54" s="33">
        <v>16361</v>
      </c>
      <c r="M54" s="33">
        <v>924</v>
      </c>
      <c r="N54" s="33">
        <v>704</v>
      </c>
      <c r="O54" s="33">
        <v>460</v>
      </c>
      <c r="P54" s="33">
        <v>26668</v>
      </c>
      <c r="Q54" s="33">
        <v>16671</v>
      </c>
      <c r="R54" s="33">
        <v>3718</v>
      </c>
      <c r="S54" s="33">
        <v>2033</v>
      </c>
      <c r="T54" s="33">
        <v>20169</v>
      </c>
      <c r="U54" s="33">
        <v>6985</v>
      </c>
      <c r="V54" s="33">
        <v>3946</v>
      </c>
      <c r="W54" s="33">
        <v>11598</v>
      </c>
      <c r="X54" s="33">
        <v>5153</v>
      </c>
      <c r="Y54" s="33">
        <v>31149</v>
      </c>
      <c r="Z54" s="33">
        <v>1318</v>
      </c>
      <c r="AA54" s="33">
        <v>4724</v>
      </c>
      <c r="AB54" s="33">
        <v>7139</v>
      </c>
      <c r="AC54" s="33">
        <v>13775</v>
      </c>
      <c r="AD54" s="33">
        <v>6088</v>
      </c>
      <c r="AE54" s="33">
        <v>7773</v>
      </c>
      <c r="AF54" s="33">
        <v>12061</v>
      </c>
      <c r="AG54" s="33">
        <v>1027</v>
      </c>
      <c r="AH54" s="33">
        <v>4893</v>
      </c>
      <c r="AI54" s="33">
        <v>8324</v>
      </c>
      <c r="AJ54" s="33">
        <v>1067</v>
      </c>
      <c r="AK54" s="33">
        <v>7058</v>
      </c>
      <c r="AL54" s="33">
        <v>11752</v>
      </c>
      <c r="AM54" s="33">
        <v>16624</v>
      </c>
      <c r="AN54" s="33">
        <v>12183</v>
      </c>
      <c r="AO54" s="33">
        <v>2452</v>
      </c>
      <c r="AP54" s="33">
        <v>8317</v>
      </c>
      <c r="AQ54" s="33">
        <v>22969</v>
      </c>
      <c r="AR54" s="33">
        <v>4373</v>
      </c>
      <c r="AS54" s="33">
        <v>7161</v>
      </c>
      <c r="AT54" s="33">
        <v>975</v>
      </c>
      <c r="AU54" s="33">
        <v>5249</v>
      </c>
      <c r="AV54" s="33">
        <v>1936</v>
      </c>
      <c r="AW54" s="33">
        <v>13044</v>
      </c>
      <c r="AX54" s="33" t="s">
        <v>60</v>
      </c>
      <c r="AY54" s="33">
        <v>4123</v>
      </c>
      <c r="AZ54" s="33">
        <v>52</v>
      </c>
      <c r="BA54" s="33">
        <v>13713</v>
      </c>
      <c r="BB54" s="33">
        <v>8847</v>
      </c>
      <c r="BC54" s="33">
        <v>2221</v>
      </c>
      <c r="BD54" s="33">
        <v>5927</v>
      </c>
      <c r="BE54" s="33">
        <v>1874</v>
      </c>
      <c r="BF54" s="33">
        <v>4180</v>
      </c>
    </row>
    <row r="55" spans="2:58" x14ac:dyDescent="0.25">
      <c r="B55" s="7" t="s">
        <v>52</v>
      </c>
      <c r="C55" s="35">
        <v>2724064</v>
      </c>
      <c r="D55" s="35">
        <v>2240636</v>
      </c>
      <c r="E55" s="35">
        <v>388410</v>
      </c>
      <c r="F55" s="32">
        <v>77780</v>
      </c>
      <c r="G55" s="33">
        <v>93</v>
      </c>
      <c r="H55" s="33">
        <v>1798</v>
      </c>
      <c r="I55" s="33">
        <v>8147</v>
      </c>
      <c r="J55" s="33">
        <v>316</v>
      </c>
      <c r="K55" s="33">
        <v>12187</v>
      </c>
      <c r="L55" s="33">
        <v>3987</v>
      </c>
      <c r="M55" s="33">
        <v>119</v>
      </c>
      <c r="N55" s="33">
        <v>0</v>
      </c>
      <c r="O55" s="33">
        <v>138</v>
      </c>
      <c r="P55" s="33">
        <v>2097</v>
      </c>
      <c r="Q55" s="33">
        <v>966</v>
      </c>
      <c r="R55" s="33">
        <v>932</v>
      </c>
      <c r="S55" s="33">
        <v>7692</v>
      </c>
      <c r="T55" s="33">
        <v>1831</v>
      </c>
      <c r="U55" s="33">
        <v>517</v>
      </c>
      <c r="V55" s="33">
        <v>483</v>
      </c>
      <c r="W55" s="33">
        <v>299</v>
      </c>
      <c r="X55" s="33">
        <v>235</v>
      </c>
      <c r="Y55" s="33">
        <v>46</v>
      </c>
      <c r="Z55" s="33">
        <v>148</v>
      </c>
      <c r="AA55" s="33">
        <v>426</v>
      </c>
      <c r="AB55" s="33">
        <v>246</v>
      </c>
      <c r="AC55" s="33">
        <v>261</v>
      </c>
      <c r="AD55" s="33">
        <v>914</v>
      </c>
      <c r="AE55" s="33">
        <v>127</v>
      </c>
      <c r="AF55" s="33">
        <v>1255</v>
      </c>
      <c r="AG55" s="33">
        <v>1929</v>
      </c>
      <c r="AH55" s="33">
        <v>118</v>
      </c>
      <c r="AI55" s="33">
        <v>4549</v>
      </c>
      <c r="AJ55" s="33">
        <v>0</v>
      </c>
      <c r="AK55" s="33">
        <v>247</v>
      </c>
      <c r="AL55" s="33">
        <v>518</v>
      </c>
      <c r="AM55" s="33">
        <v>1462</v>
      </c>
      <c r="AN55" s="33">
        <v>1167</v>
      </c>
      <c r="AO55" s="33">
        <v>0</v>
      </c>
      <c r="AP55" s="33">
        <v>1527</v>
      </c>
      <c r="AQ55" s="33">
        <v>886</v>
      </c>
      <c r="AR55" s="33">
        <v>2525</v>
      </c>
      <c r="AS55" s="33">
        <v>557</v>
      </c>
      <c r="AT55" s="33">
        <v>0</v>
      </c>
      <c r="AU55" s="33">
        <v>838</v>
      </c>
      <c r="AV55" s="33">
        <v>875</v>
      </c>
      <c r="AW55" s="33">
        <v>459</v>
      </c>
      <c r="AX55" s="33">
        <v>5305</v>
      </c>
      <c r="AY55" s="33" t="s">
        <v>60</v>
      </c>
      <c r="AZ55" s="33">
        <v>297</v>
      </c>
      <c r="BA55" s="33">
        <v>3005</v>
      </c>
      <c r="BB55" s="33">
        <v>3792</v>
      </c>
      <c r="BC55" s="33">
        <v>0</v>
      </c>
      <c r="BD55" s="33">
        <v>338</v>
      </c>
      <c r="BE55" s="33">
        <v>2126</v>
      </c>
      <c r="BF55" s="33">
        <v>383</v>
      </c>
    </row>
    <row r="56" spans="2:58" x14ac:dyDescent="0.25">
      <c r="B56" s="7" t="s">
        <v>53</v>
      </c>
      <c r="C56" s="35">
        <v>619363</v>
      </c>
      <c r="D56" s="35">
        <v>534975</v>
      </c>
      <c r="E56" s="35">
        <v>59032</v>
      </c>
      <c r="F56" s="32">
        <v>22529</v>
      </c>
      <c r="G56" s="33">
        <v>0</v>
      </c>
      <c r="H56" s="33">
        <v>184</v>
      </c>
      <c r="I56" s="33">
        <v>65</v>
      </c>
      <c r="J56" s="33">
        <v>0</v>
      </c>
      <c r="K56" s="33">
        <v>1001</v>
      </c>
      <c r="L56" s="33">
        <v>326</v>
      </c>
      <c r="M56" s="33">
        <v>1287</v>
      </c>
      <c r="N56" s="33">
        <v>87</v>
      </c>
      <c r="O56" s="33">
        <v>9</v>
      </c>
      <c r="P56" s="33">
        <v>2063</v>
      </c>
      <c r="Q56" s="33">
        <v>496</v>
      </c>
      <c r="R56" s="33">
        <v>49</v>
      </c>
      <c r="S56" s="33">
        <v>0</v>
      </c>
      <c r="T56" s="33">
        <v>370</v>
      </c>
      <c r="U56" s="33">
        <v>0</v>
      </c>
      <c r="V56" s="33">
        <v>91</v>
      </c>
      <c r="W56" s="33">
        <v>0</v>
      </c>
      <c r="X56" s="33">
        <v>176</v>
      </c>
      <c r="Y56" s="33">
        <v>0</v>
      </c>
      <c r="Z56" s="33">
        <v>824</v>
      </c>
      <c r="AA56" s="33">
        <v>300</v>
      </c>
      <c r="AB56" s="33">
        <v>3599</v>
      </c>
      <c r="AC56" s="33">
        <v>201</v>
      </c>
      <c r="AD56" s="33">
        <v>85</v>
      </c>
      <c r="AE56" s="33">
        <v>0</v>
      </c>
      <c r="AF56" s="33">
        <v>51</v>
      </c>
      <c r="AG56" s="33">
        <v>236</v>
      </c>
      <c r="AH56" s="33">
        <v>0</v>
      </c>
      <c r="AI56" s="33">
        <v>58</v>
      </c>
      <c r="AJ56" s="33">
        <v>2760</v>
      </c>
      <c r="AK56" s="33">
        <v>751</v>
      </c>
      <c r="AL56" s="33">
        <v>0</v>
      </c>
      <c r="AM56" s="33">
        <v>4056</v>
      </c>
      <c r="AN56" s="33">
        <v>539</v>
      </c>
      <c r="AO56" s="33">
        <v>30</v>
      </c>
      <c r="AP56" s="33">
        <v>50</v>
      </c>
      <c r="AQ56" s="33">
        <v>0</v>
      </c>
      <c r="AR56" s="33">
        <v>100</v>
      </c>
      <c r="AS56" s="33">
        <v>524</v>
      </c>
      <c r="AT56" s="33">
        <v>227</v>
      </c>
      <c r="AU56" s="33">
        <v>134</v>
      </c>
      <c r="AV56" s="33">
        <v>153</v>
      </c>
      <c r="AW56" s="33">
        <v>125</v>
      </c>
      <c r="AX56" s="33">
        <v>565</v>
      </c>
      <c r="AY56" s="33">
        <v>0</v>
      </c>
      <c r="AZ56" s="33" t="s">
        <v>60</v>
      </c>
      <c r="BA56" s="33">
        <v>400</v>
      </c>
      <c r="BB56" s="33">
        <v>128</v>
      </c>
      <c r="BC56" s="33">
        <v>0</v>
      </c>
      <c r="BD56" s="33">
        <v>377</v>
      </c>
      <c r="BE56" s="33">
        <v>52</v>
      </c>
      <c r="BF56" s="33">
        <v>0</v>
      </c>
    </row>
    <row r="57" spans="2:58" x14ac:dyDescent="0.25">
      <c r="B57" s="7" t="s">
        <v>54</v>
      </c>
      <c r="C57" s="35">
        <v>7930773</v>
      </c>
      <c r="D57" s="35">
        <v>6752310</v>
      </c>
      <c r="E57" s="35">
        <v>870491</v>
      </c>
      <c r="F57" s="32">
        <v>259507</v>
      </c>
      <c r="G57" s="33">
        <v>2671</v>
      </c>
      <c r="H57" s="33">
        <v>3296</v>
      </c>
      <c r="I57" s="33">
        <v>3807</v>
      </c>
      <c r="J57" s="33">
        <v>1233</v>
      </c>
      <c r="K57" s="33">
        <v>17088</v>
      </c>
      <c r="L57" s="33">
        <v>3229</v>
      </c>
      <c r="M57" s="33">
        <v>2468</v>
      </c>
      <c r="N57" s="33">
        <v>1265</v>
      </c>
      <c r="O57" s="33">
        <v>10593</v>
      </c>
      <c r="P57" s="33">
        <v>18165</v>
      </c>
      <c r="Q57" s="33">
        <v>11927</v>
      </c>
      <c r="R57" s="33">
        <v>2347</v>
      </c>
      <c r="S57" s="33">
        <v>1159</v>
      </c>
      <c r="T57" s="33">
        <v>7576</v>
      </c>
      <c r="U57" s="33">
        <v>2892</v>
      </c>
      <c r="V57" s="33">
        <v>1135</v>
      </c>
      <c r="W57" s="33">
        <v>2103</v>
      </c>
      <c r="X57" s="33">
        <v>2051</v>
      </c>
      <c r="Y57" s="33">
        <v>2148</v>
      </c>
      <c r="Z57" s="33">
        <v>1494</v>
      </c>
      <c r="AA57" s="33">
        <v>24822</v>
      </c>
      <c r="AB57" s="33">
        <v>4104</v>
      </c>
      <c r="AC57" s="33">
        <v>5733</v>
      </c>
      <c r="AD57" s="33">
        <v>462</v>
      </c>
      <c r="AE57" s="33">
        <v>1858</v>
      </c>
      <c r="AF57" s="33">
        <v>4262</v>
      </c>
      <c r="AG57" s="33">
        <v>866</v>
      </c>
      <c r="AH57" s="33">
        <v>523</v>
      </c>
      <c r="AI57" s="33">
        <v>748</v>
      </c>
      <c r="AJ57" s="33">
        <v>372</v>
      </c>
      <c r="AK57" s="33">
        <v>6825</v>
      </c>
      <c r="AL57" s="33">
        <v>1098</v>
      </c>
      <c r="AM57" s="33">
        <v>17525</v>
      </c>
      <c r="AN57" s="33">
        <v>23829</v>
      </c>
      <c r="AO57" s="33">
        <v>201</v>
      </c>
      <c r="AP57" s="33">
        <v>7708</v>
      </c>
      <c r="AQ57" s="33">
        <v>781</v>
      </c>
      <c r="AR57" s="33">
        <v>2137</v>
      </c>
      <c r="AS57" s="33">
        <v>11796</v>
      </c>
      <c r="AT57" s="33">
        <v>1543</v>
      </c>
      <c r="AU57" s="33">
        <v>8339</v>
      </c>
      <c r="AV57" s="33">
        <v>98</v>
      </c>
      <c r="AW57" s="33">
        <v>5842</v>
      </c>
      <c r="AX57" s="33">
        <v>12938</v>
      </c>
      <c r="AY57" s="33">
        <v>1551</v>
      </c>
      <c r="AZ57" s="33">
        <v>676</v>
      </c>
      <c r="BA57" s="33" t="s">
        <v>60</v>
      </c>
      <c r="BB57" s="33">
        <v>4373</v>
      </c>
      <c r="BC57" s="33">
        <v>6779</v>
      </c>
      <c r="BD57" s="33">
        <v>2648</v>
      </c>
      <c r="BE57" s="33">
        <v>423</v>
      </c>
      <c r="BF57" s="33">
        <v>1306</v>
      </c>
    </row>
    <row r="58" spans="2:58" x14ac:dyDescent="0.25">
      <c r="B58" s="7" t="s">
        <v>55</v>
      </c>
      <c r="C58" s="35">
        <v>6661321</v>
      </c>
      <c r="D58" s="35">
        <v>5464985</v>
      </c>
      <c r="E58" s="35">
        <v>946923</v>
      </c>
      <c r="F58" s="32">
        <v>191784</v>
      </c>
      <c r="G58" s="33">
        <v>1322</v>
      </c>
      <c r="H58" s="33">
        <v>5644</v>
      </c>
      <c r="I58" s="33">
        <v>5971</v>
      </c>
      <c r="J58" s="33">
        <v>658</v>
      </c>
      <c r="K58" s="33">
        <v>39468</v>
      </c>
      <c r="L58" s="33">
        <v>4883</v>
      </c>
      <c r="M58" s="33">
        <v>642</v>
      </c>
      <c r="N58" s="33">
        <v>202</v>
      </c>
      <c r="O58" s="33">
        <v>243</v>
      </c>
      <c r="P58" s="33">
        <v>5378</v>
      </c>
      <c r="Q58" s="33">
        <v>3107</v>
      </c>
      <c r="R58" s="33">
        <v>4246</v>
      </c>
      <c r="S58" s="33">
        <v>12661</v>
      </c>
      <c r="T58" s="33">
        <v>3931</v>
      </c>
      <c r="U58" s="33">
        <v>1912</v>
      </c>
      <c r="V58" s="33">
        <v>1685</v>
      </c>
      <c r="W58" s="33">
        <v>1694</v>
      </c>
      <c r="X58" s="33">
        <v>886</v>
      </c>
      <c r="Y58" s="33">
        <v>1011</v>
      </c>
      <c r="Z58" s="33">
        <v>717</v>
      </c>
      <c r="AA58" s="33">
        <v>629</v>
      </c>
      <c r="AB58" s="33">
        <v>1448</v>
      </c>
      <c r="AC58" s="33">
        <v>2871</v>
      </c>
      <c r="AD58" s="33">
        <v>1323</v>
      </c>
      <c r="AE58" s="33">
        <v>737</v>
      </c>
      <c r="AF58" s="33">
        <v>3727</v>
      </c>
      <c r="AG58" s="33">
        <v>5094</v>
      </c>
      <c r="AH58" s="33">
        <v>323</v>
      </c>
      <c r="AI58" s="33">
        <v>5310</v>
      </c>
      <c r="AJ58" s="33">
        <v>282</v>
      </c>
      <c r="AK58" s="33">
        <v>721</v>
      </c>
      <c r="AL58" s="33">
        <v>1012</v>
      </c>
      <c r="AM58" s="33">
        <v>4140</v>
      </c>
      <c r="AN58" s="33">
        <v>2143</v>
      </c>
      <c r="AO58" s="33">
        <v>515</v>
      </c>
      <c r="AP58" s="33">
        <v>2727</v>
      </c>
      <c r="AQ58" s="33">
        <v>1986</v>
      </c>
      <c r="AR58" s="33">
        <v>26235</v>
      </c>
      <c r="AS58" s="33">
        <v>2893</v>
      </c>
      <c r="AT58" s="33">
        <v>220</v>
      </c>
      <c r="AU58" s="33">
        <v>3047</v>
      </c>
      <c r="AV58" s="33">
        <v>866</v>
      </c>
      <c r="AW58" s="33">
        <v>789</v>
      </c>
      <c r="AX58" s="33">
        <v>11338</v>
      </c>
      <c r="AY58" s="33">
        <v>4020</v>
      </c>
      <c r="AZ58" s="33">
        <v>981</v>
      </c>
      <c r="BA58" s="33">
        <v>7266</v>
      </c>
      <c r="BB58" s="33" t="s">
        <v>60</v>
      </c>
      <c r="BC58" s="33">
        <v>62</v>
      </c>
      <c r="BD58" s="33">
        <v>2180</v>
      </c>
      <c r="BE58" s="33">
        <v>638</v>
      </c>
      <c r="BF58" s="33">
        <v>0</v>
      </c>
    </row>
    <row r="59" spans="2:58" x14ac:dyDescent="0.25">
      <c r="B59" s="7" t="s">
        <v>56</v>
      </c>
      <c r="C59" s="35">
        <v>1833535</v>
      </c>
      <c r="D59" s="35">
        <v>1625125</v>
      </c>
      <c r="E59" s="35">
        <v>166168</v>
      </c>
      <c r="F59" s="32">
        <v>39609</v>
      </c>
      <c r="G59" s="33">
        <v>41</v>
      </c>
      <c r="H59" s="33">
        <v>1326</v>
      </c>
      <c r="I59" s="33">
        <v>0</v>
      </c>
      <c r="J59" s="33">
        <v>0</v>
      </c>
      <c r="K59" s="33">
        <v>760</v>
      </c>
      <c r="L59" s="33">
        <v>608</v>
      </c>
      <c r="M59" s="33">
        <v>84</v>
      </c>
      <c r="N59" s="33">
        <v>556</v>
      </c>
      <c r="O59" s="33">
        <v>480</v>
      </c>
      <c r="P59" s="33">
        <v>1842</v>
      </c>
      <c r="Q59" s="33">
        <v>485</v>
      </c>
      <c r="R59" s="33">
        <v>0</v>
      </c>
      <c r="S59" s="33">
        <v>88</v>
      </c>
      <c r="T59" s="33">
        <v>356</v>
      </c>
      <c r="U59" s="33">
        <v>366</v>
      </c>
      <c r="V59" s="33">
        <v>0</v>
      </c>
      <c r="W59" s="33">
        <v>161</v>
      </c>
      <c r="X59" s="33">
        <v>851</v>
      </c>
      <c r="Y59" s="33">
        <v>60</v>
      </c>
      <c r="Z59" s="33">
        <v>0</v>
      </c>
      <c r="AA59" s="33">
        <v>4249</v>
      </c>
      <c r="AB59" s="33">
        <v>191</v>
      </c>
      <c r="AC59" s="33">
        <v>657</v>
      </c>
      <c r="AD59" s="33">
        <v>0</v>
      </c>
      <c r="AE59" s="33">
        <v>44</v>
      </c>
      <c r="AF59" s="33">
        <v>160</v>
      </c>
      <c r="AG59" s="33">
        <v>39</v>
      </c>
      <c r="AH59" s="33">
        <v>0</v>
      </c>
      <c r="AI59" s="33">
        <v>25</v>
      </c>
      <c r="AJ59" s="33">
        <v>107</v>
      </c>
      <c r="AK59" s="33">
        <v>906</v>
      </c>
      <c r="AL59" s="33">
        <v>0</v>
      </c>
      <c r="AM59" s="33">
        <v>611</v>
      </c>
      <c r="AN59" s="33">
        <v>2552</v>
      </c>
      <c r="AO59" s="33">
        <v>268</v>
      </c>
      <c r="AP59" s="33">
        <v>7925</v>
      </c>
      <c r="AQ59" s="33">
        <v>229</v>
      </c>
      <c r="AR59" s="33">
        <v>0</v>
      </c>
      <c r="AS59" s="33">
        <v>4908</v>
      </c>
      <c r="AT59" s="33">
        <v>238</v>
      </c>
      <c r="AU59" s="33">
        <v>647</v>
      </c>
      <c r="AV59" s="33">
        <v>0</v>
      </c>
      <c r="AW59" s="33">
        <v>1160</v>
      </c>
      <c r="AX59" s="33">
        <v>968</v>
      </c>
      <c r="AY59" s="33">
        <v>112</v>
      </c>
      <c r="AZ59" s="33">
        <v>208</v>
      </c>
      <c r="BA59" s="33">
        <v>4999</v>
      </c>
      <c r="BB59" s="33">
        <v>192</v>
      </c>
      <c r="BC59" s="33" t="s">
        <v>60</v>
      </c>
      <c r="BD59" s="33">
        <v>150</v>
      </c>
      <c r="BE59" s="33">
        <v>0</v>
      </c>
      <c r="BF59" s="33">
        <v>182</v>
      </c>
    </row>
    <row r="60" spans="2:58" x14ac:dyDescent="0.25">
      <c r="B60" s="7" t="s">
        <v>57</v>
      </c>
      <c r="C60" s="35">
        <v>5623196</v>
      </c>
      <c r="D60" s="35">
        <v>4824045</v>
      </c>
      <c r="E60" s="35">
        <v>691592</v>
      </c>
      <c r="F60" s="32">
        <v>93065</v>
      </c>
      <c r="G60" s="33">
        <v>552</v>
      </c>
      <c r="H60" s="33">
        <v>798</v>
      </c>
      <c r="I60" s="33">
        <v>1854</v>
      </c>
      <c r="J60" s="33">
        <v>518</v>
      </c>
      <c r="K60" s="33">
        <v>4506</v>
      </c>
      <c r="L60" s="33">
        <v>1890</v>
      </c>
      <c r="M60" s="33">
        <v>359</v>
      </c>
      <c r="N60" s="33">
        <v>351</v>
      </c>
      <c r="O60" s="33">
        <v>98</v>
      </c>
      <c r="P60" s="33">
        <v>4492</v>
      </c>
      <c r="Q60" s="33">
        <v>1656</v>
      </c>
      <c r="R60" s="33">
        <v>550</v>
      </c>
      <c r="S60" s="33">
        <v>902</v>
      </c>
      <c r="T60" s="33">
        <v>20299</v>
      </c>
      <c r="U60" s="33">
        <v>2563</v>
      </c>
      <c r="V60" s="33">
        <v>2300</v>
      </c>
      <c r="W60" s="33">
        <v>752</v>
      </c>
      <c r="X60" s="33">
        <v>287</v>
      </c>
      <c r="Y60" s="33">
        <v>331</v>
      </c>
      <c r="Z60" s="33">
        <v>448</v>
      </c>
      <c r="AA60" s="33">
        <v>1088</v>
      </c>
      <c r="AB60" s="33">
        <v>992</v>
      </c>
      <c r="AC60" s="33">
        <v>6317</v>
      </c>
      <c r="AD60" s="33">
        <v>16741</v>
      </c>
      <c r="AE60" s="33">
        <v>810</v>
      </c>
      <c r="AF60" s="33">
        <v>1716</v>
      </c>
      <c r="AG60" s="33">
        <v>154</v>
      </c>
      <c r="AH60" s="33">
        <v>853</v>
      </c>
      <c r="AI60" s="33">
        <v>1049</v>
      </c>
      <c r="AJ60" s="33">
        <v>69</v>
      </c>
      <c r="AK60" s="33">
        <v>632</v>
      </c>
      <c r="AL60" s="33">
        <v>123</v>
      </c>
      <c r="AM60" s="33">
        <v>1291</v>
      </c>
      <c r="AN60" s="33">
        <v>1817</v>
      </c>
      <c r="AO60" s="33">
        <v>497</v>
      </c>
      <c r="AP60" s="33">
        <v>1674</v>
      </c>
      <c r="AQ60" s="33">
        <v>89</v>
      </c>
      <c r="AR60" s="33">
        <v>1444</v>
      </c>
      <c r="AS60" s="33">
        <v>2211</v>
      </c>
      <c r="AT60" s="33">
        <v>0</v>
      </c>
      <c r="AU60" s="33">
        <v>1142</v>
      </c>
      <c r="AV60" s="33">
        <v>235</v>
      </c>
      <c r="AW60" s="33">
        <v>856</v>
      </c>
      <c r="AX60" s="33">
        <v>3039</v>
      </c>
      <c r="AY60" s="33">
        <v>476</v>
      </c>
      <c r="AZ60" s="33">
        <v>75</v>
      </c>
      <c r="BA60" s="33">
        <v>771</v>
      </c>
      <c r="BB60" s="33">
        <v>1013</v>
      </c>
      <c r="BC60" s="33">
        <v>256</v>
      </c>
      <c r="BD60" s="33" t="s">
        <v>60</v>
      </c>
      <c r="BE60" s="33">
        <v>129</v>
      </c>
      <c r="BF60" s="33">
        <v>521</v>
      </c>
    </row>
    <row r="61" spans="2:58" x14ac:dyDescent="0.25">
      <c r="B61" s="7" t="s">
        <v>58</v>
      </c>
      <c r="C61" s="35">
        <v>556954</v>
      </c>
      <c r="D61" s="35">
        <v>444614</v>
      </c>
      <c r="E61" s="35">
        <v>82255</v>
      </c>
      <c r="F61" s="32">
        <v>28046</v>
      </c>
      <c r="G61" s="33">
        <v>172</v>
      </c>
      <c r="H61" s="33">
        <v>0</v>
      </c>
      <c r="I61" s="33">
        <v>1511</v>
      </c>
      <c r="J61" s="33">
        <v>0</v>
      </c>
      <c r="K61" s="33">
        <v>2784</v>
      </c>
      <c r="L61" s="33">
        <v>4390</v>
      </c>
      <c r="M61" s="33">
        <v>0</v>
      </c>
      <c r="N61" s="33">
        <v>0</v>
      </c>
      <c r="O61" s="33">
        <v>0</v>
      </c>
      <c r="P61" s="33">
        <v>396</v>
      </c>
      <c r="Q61" s="33">
        <v>745</v>
      </c>
      <c r="R61" s="33">
        <v>25</v>
      </c>
      <c r="S61" s="33">
        <v>942</v>
      </c>
      <c r="T61" s="33">
        <v>415</v>
      </c>
      <c r="U61" s="33">
        <v>132</v>
      </c>
      <c r="V61" s="33">
        <v>462</v>
      </c>
      <c r="W61" s="33">
        <v>532</v>
      </c>
      <c r="X61" s="33">
        <v>519</v>
      </c>
      <c r="Y61" s="33">
        <v>107</v>
      </c>
      <c r="Z61" s="33">
        <v>0</v>
      </c>
      <c r="AA61" s="33">
        <v>51</v>
      </c>
      <c r="AB61" s="33">
        <v>252</v>
      </c>
      <c r="AC61" s="33">
        <v>570</v>
      </c>
      <c r="AD61" s="33">
        <v>218</v>
      </c>
      <c r="AE61" s="33">
        <v>0</v>
      </c>
      <c r="AF61" s="33">
        <v>421</v>
      </c>
      <c r="AG61" s="33">
        <v>2528</v>
      </c>
      <c r="AH61" s="33">
        <v>1711</v>
      </c>
      <c r="AI61" s="33">
        <v>416</v>
      </c>
      <c r="AJ61" s="33">
        <v>0</v>
      </c>
      <c r="AK61" s="33">
        <v>0</v>
      </c>
      <c r="AL61" s="33">
        <v>707</v>
      </c>
      <c r="AM61" s="33">
        <v>146</v>
      </c>
      <c r="AN61" s="33">
        <v>34</v>
      </c>
      <c r="AO61" s="33">
        <v>233</v>
      </c>
      <c r="AP61" s="33">
        <v>56</v>
      </c>
      <c r="AQ61" s="33">
        <v>62</v>
      </c>
      <c r="AR61" s="33">
        <v>14</v>
      </c>
      <c r="AS61" s="33">
        <v>95</v>
      </c>
      <c r="AT61" s="33">
        <v>0</v>
      </c>
      <c r="AU61" s="33">
        <v>220</v>
      </c>
      <c r="AV61" s="33">
        <v>258</v>
      </c>
      <c r="AW61" s="33">
        <v>495</v>
      </c>
      <c r="AX61" s="33">
        <v>1990</v>
      </c>
      <c r="AY61" s="33">
        <v>3226</v>
      </c>
      <c r="AZ61" s="33">
        <v>75</v>
      </c>
      <c r="BA61" s="33">
        <v>580</v>
      </c>
      <c r="BB61" s="33">
        <v>556</v>
      </c>
      <c r="BC61" s="33">
        <v>0</v>
      </c>
      <c r="BD61" s="33">
        <v>0</v>
      </c>
      <c r="BE61" s="33" t="s">
        <v>60</v>
      </c>
      <c r="BF61" s="33">
        <v>0</v>
      </c>
    </row>
    <row r="62" spans="2:58" x14ac:dyDescent="0.25">
      <c r="B62" s="7" t="s">
        <v>61</v>
      </c>
      <c r="C62" s="35">
        <v>3676493</v>
      </c>
      <c r="D62" s="35">
        <v>3392179</v>
      </c>
      <c r="E62" s="35">
        <v>247593</v>
      </c>
      <c r="F62" s="32">
        <v>31732</v>
      </c>
      <c r="G62" s="33">
        <v>629</v>
      </c>
      <c r="H62" s="33">
        <v>156</v>
      </c>
      <c r="I62" s="33">
        <v>288</v>
      </c>
      <c r="J62" s="33">
        <v>0</v>
      </c>
      <c r="K62" s="33">
        <v>1177</v>
      </c>
      <c r="L62" s="33">
        <v>388</v>
      </c>
      <c r="M62" s="33">
        <v>899</v>
      </c>
      <c r="N62" s="33">
        <v>0</v>
      </c>
      <c r="O62" s="33">
        <v>0</v>
      </c>
      <c r="P62" s="33">
        <v>11262</v>
      </c>
      <c r="Q62" s="33">
        <v>207</v>
      </c>
      <c r="R62" s="33">
        <v>0</v>
      </c>
      <c r="S62" s="33">
        <v>0</v>
      </c>
      <c r="T62" s="33">
        <v>1642</v>
      </c>
      <c r="U62" s="33">
        <v>109</v>
      </c>
      <c r="V62" s="33">
        <v>0</v>
      </c>
      <c r="W62" s="33">
        <v>112</v>
      </c>
      <c r="X62" s="33">
        <v>254</v>
      </c>
      <c r="Y62" s="33">
        <v>109</v>
      </c>
      <c r="Z62" s="33">
        <v>0</v>
      </c>
      <c r="AA62" s="33">
        <v>59</v>
      </c>
      <c r="AB62" s="33">
        <v>2004</v>
      </c>
      <c r="AC62" s="33">
        <v>89</v>
      </c>
      <c r="AD62" s="33">
        <v>50</v>
      </c>
      <c r="AE62" s="33">
        <v>170</v>
      </c>
      <c r="AF62" s="33">
        <v>221</v>
      </c>
      <c r="AG62" s="33">
        <v>0</v>
      </c>
      <c r="AH62" s="33">
        <v>0</v>
      </c>
      <c r="AI62" s="33">
        <v>0</v>
      </c>
      <c r="AJ62" s="33">
        <v>0</v>
      </c>
      <c r="AK62" s="33">
        <v>1244</v>
      </c>
      <c r="AL62" s="33">
        <v>364</v>
      </c>
      <c r="AM62" s="33">
        <v>4768</v>
      </c>
      <c r="AN62" s="33">
        <v>146</v>
      </c>
      <c r="AO62" s="33">
        <v>0</v>
      </c>
      <c r="AP62" s="33">
        <v>69</v>
      </c>
      <c r="AQ62" s="33">
        <v>0</v>
      </c>
      <c r="AR62" s="33">
        <v>0</v>
      </c>
      <c r="AS62" s="33">
        <v>1516</v>
      </c>
      <c r="AT62" s="33">
        <v>684</v>
      </c>
      <c r="AU62" s="33">
        <v>109</v>
      </c>
      <c r="AV62" s="33">
        <v>0</v>
      </c>
      <c r="AW62" s="33">
        <v>30</v>
      </c>
      <c r="AX62" s="33">
        <v>977</v>
      </c>
      <c r="AY62" s="33">
        <v>882</v>
      </c>
      <c r="AZ62" s="33">
        <v>0</v>
      </c>
      <c r="BA62" s="33">
        <v>392</v>
      </c>
      <c r="BB62" s="33">
        <v>0</v>
      </c>
      <c r="BC62" s="33">
        <v>141</v>
      </c>
      <c r="BD62" s="33">
        <v>585</v>
      </c>
      <c r="BE62" s="33">
        <v>0</v>
      </c>
      <c r="BF62" s="33" t="s">
        <v>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6"/>
  <sheetViews>
    <sheetView showGridLines="0" workbookViewId="0"/>
  </sheetViews>
  <sheetFormatPr defaultRowHeight="15" x14ac:dyDescent="0.25"/>
  <sheetData>
    <row r="1" spans="1:1" x14ac:dyDescent="0.25">
      <c r="A1" s="39" t="s">
        <v>163</v>
      </c>
    </row>
    <row r="3" spans="1:1" x14ac:dyDescent="0.25">
      <c r="A3" t="s">
        <v>164</v>
      </c>
    </row>
    <row r="4" spans="1:1" x14ac:dyDescent="0.25">
      <c r="A4" t="s">
        <v>162</v>
      </c>
    </row>
    <row r="5" spans="1:1" x14ac:dyDescent="0.25">
      <c r="A5" t="s">
        <v>170</v>
      </c>
    </row>
    <row r="6" spans="1:1" x14ac:dyDescent="0.25">
      <c r="A6"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Contest Rules</vt:lpstr>
      <vt:lpstr>Dashboard</vt:lpstr>
      <vt:lpstr>Analysis</vt:lpstr>
      <vt:lpstr>DB IS</vt:lpstr>
      <vt:lpstr>All data</vt:lpstr>
      <vt:lpstr>2012</vt:lpstr>
      <vt:lpstr>2011</vt:lpstr>
      <vt:lpstr>2010</vt:lpstr>
      <vt:lpstr>Log</vt:lpstr>
    </vt:vector>
  </TitlesOfParts>
  <Company>Chandoo.org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Jorge</cp:lastModifiedBy>
  <cp:lastPrinted>2014-04-19T20:55:13Z</cp:lastPrinted>
  <dcterms:created xsi:type="dcterms:W3CDTF">2014-04-04T05:34:30Z</dcterms:created>
  <dcterms:modified xsi:type="dcterms:W3CDTF">2014-04-20T14:50:42Z</dcterms:modified>
</cp:coreProperties>
</file>