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ldan\Desktop\"/>
    </mc:Choice>
  </mc:AlternateContent>
  <bookViews>
    <workbookView xWindow="0" yWindow="0" windowWidth="20160" windowHeight="8748"/>
  </bookViews>
  <sheets>
    <sheet name="Gerards Chart" sheetId="4" r:id="rId1"/>
    <sheet name="Data &amp; Pivot" sheetId="1" r:id="rId2"/>
    <sheet name="Charts" sheetId="2" r:id="rId3"/>
  </sheets>
  <calcPr calcId="171027"/>
  <pivotCaches>
    <pivotCache cacheId="1" r:id="rId4"/>
  </pivotCaches>
</workbook>
</file>

<file path=xl/calcChain.xml><?xml version="1.0" encoding="utf-8"?>
<calcChain xmlns="http://schemas.openxmlformats.org/spreadsheetml/2006/main">
  <c r="B12" i="4" l="1"/>
  <c r="C17" i="4" l="1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B18" i="4"/>
  <c r="B19" i="4"/>
  <c r="B20" i="4"/>
  <c r="B17" i="4"/>
  <c r="A18" i="4"/>
  <c r="A19" i="4"/>
  <c r="A20" i="4"/>
  <c r="A17" i="4"/>
  <c r="R16" i="4"/>
  <c r="R22" i="4" s="1"/>
  <c r="Q16" i="4"/>
  <c r="P16" i="4"/>
  <c r="P22" i="4" s="1"/>
  <c r="O16" i="4"/>
  <c r="O22" i="4" s="1"/>
  <c r="N16" i="4"/>
  <c r="N22" i="4" s="1"/>
  <c r="J16" i="4"/>
  <c r="J22" i="4" s="1"/>
  <c r="I16" i="4"/>
  <c r="I22" i="4" s="1"/>
  <c r="H16" i="4"/>
  <c r="H22" i="4" s="1"/>
  <c r="G16" i="4"/>
  <c r="F16" i="4"/>
  <c r="F22" i="4" s="1"/>
  <c r="B16" i="4"/>
  <c r="A16" i="4"/>
  <c r="A15" i="4"/>
  <c r="R14" i="4"/>
  <c r="Q14" i="4"/>
  <c r="P14" i="4"/>
  <c r="N14" i="4"/>
  <c r="J14" i="4"/>
  <c r="I14" i="4"/>
  <c r="H14" i="4"/>
  <c r="B14" i="4"/>
  <c r="A14" i="4"/>
  <c r="U13" i="4"/>
  <c r="P13" i="4"/>
  <c r="O13" i="4"/>
  <c r="N13" i="4"/>
  <c r="M13" i="4"/>
  <c r="H13" i="4"/>
  <c r="G13" i="4"/>
  <c r="F13" i="4"/>
  <c r="E13" i="4"/>
  <c r="A13" i="4"/>
  <c r="R12" i="4"/>
  <c r="P12" i="4"/>
  <c r="J12" i="4"/>
  <c r="H12" i="4"/>
  <c r="A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U9" i="4"/>
  <c r="U16" i="4" s="1"/>
  <c r="T9" i="4"/>
  <c r="T13" i="4" s="1"/>
  <c r="S9" i="4"/>
  <c r="S13" i="4" s="1"/>
  <c r="R9" i="4"/>
  <c r="R15" i="4" s="1"/>
  <c r="Q9" i="4"/>
  <c r="Q12" i="4" s="1"/>
  <c r="P9" i="4"/>
  <c r="P15" i="4" s="1"/>
  <c r="O9" i="4"/>
  <c r="O14" i="4" s="1"/>
  <c r="N9" i="4"/>
  <c r="N15" i="4" s="1"/>
  <c r="M9" i="4"/>
  <c r="M16" i="4" s="1"/>
  <c r="L9" i="4"/>
  <c r="L13" i="4" s="1"/>
  <c r="K9" i="4"/>
  <c r="K13" i="4" s="1"/>
  <c r="J9" i="4"/>
  <c r="J15" i="4" s="1"/>
  <c r="I9" i="4"/>
  <c r="I12" i="4" s="1"/>
  <c r="H9" i="4"/>
  <c r="H15" i="4" s="1"/>
  <c r="G9" i="4"/>
  <c r="G14" i="4" s="1"/>
  <c r="F9" i="4"/>
  <c r="F14" i="4" s="1"/>
  <c r="E9" i="4"/>
  <c r="E16" i="4" s="1"/>
  <c r="D9" i="4"/>
  <c r="D13" i="4" s="1"/>
  <c r="C9" i="4"/>
  <c r="C13" i="4" s="1"/>
  <c r="B9" i="4"/>
  <c r="B15" i="4" s="1"/>
  <c r="L17" i="1"/>
  <c r="E22" i="4" l="1"/>
  <c r="M22" i="4"/>
  <c r="C15" i="4"/>
  <c r="S15" i="4"/>
  <c r="C12" i="4"/>
  <c r="S12" i="4"/>
  <c r="L15" i="4"/>
  <c r="T15" i="4"/>
  <c r="L12" i="4"/>
  <c r="E15" i="4"/>
  <c r="U12" i="4"/>
  <c r="F12" i="4"/>
  <c r="N12" i="4"/>
  <c r="I13" i="4"/>
  <c r="Q13" i="4"/>
  <c r="D14" i="4"/>
  <c r="L14" i="4"/>
  <c r="T14" i="4"/>
  <c r="G15" i="4"/>
  <c r="O15" i="4"/>
  <c r="G12" i="4"/>
  <c r="O12" i="4"/>
  <c r="B13" i="4"/>
  <c r="J13" i="4"/>
  <c r="R13" i="4"/>
  <c r="E14" i="4"/>
  <c r="M14" i="4"/>
  <c r="U14" i="4"/>
  <c r="C16" i="4"/>
  <c r="C22" i="4" s="1"/>
  <c r="K16" i="4"/>
  <c r="K22" i="4" s="1"/>
  <c r="S16" i="4"/>
  <c r="S22" i="4" s="1"/>
  <c r="I15" i="4"/>
  <c r="Q15" i="4"/>
  <c r="D16" i="4"/>
  <c r="L16" i="4"/>
  <c r="T16" i="4"/>
  <c r="K15" i="4"/>
  <c r="K12" i="4"/>
  <c r="D15" i="4"/>
  <c r="D12" i="4"/>
  <c r="T12" i="4"/>
  <c r="M15" i="4"/>
  <c r="U15" i="4"/>
  <c r="E12" i="4"/>
  <c r="M12" i="4"/>
  <c r="C14" i="4"/>
  <c r="K14" i="4"/>
  <c r="S14" i="4"/>
  <c r="F15" i="4"/>
  <c r="O17" i="1"/>
  <c r="M17" i="1"/>
  <c r="T22" i="4" l="1"/>
  <c r="D22" i="4"/>
  <c r="U22" i="4"/>
  <c r="C14" i="2"/>
  <c r="E14" i="2"/>
  <c r="G14" i="2"/>
  <c r="I14" i="2"/>
  <c r="V17" i="1"/>
  <c r="W17" i="1"/>
  <c r="X17" i="1"/>
  <c r="Y17" i="1"/>
  <c r="AD21" i="1"/>
  <c r="AC21" i="1"/>
  <c r="AB21" i="1"/>
  <c r="AA21" i="1"/>
  <c r="Y21" i="1"/>
  <c r="X21" i="1"/>
  <c r="W21" i="1"/>
  <c r="V21" i="1"/>
  <c r="T21" i="1"/>
  <c r="S21" i="1"/>
  <c r="R21" i="1"/>
  <c r="Q21" i="1"/>
  <c r="O21" i="1"/>
  <c r="N21" i="1"/>
  <c r="M21" i="1"/>
  <c r="L21" i="1"/>
  <c r="J21" i="1"/>
  <c r="AD20" i="1"/>
  <c r="AC20" i="1"/>
  <c r="AB20" i="1"/>
  <c r="AA20" i="1"/>
  <c r="Y20" i="1"/>
  <c r="X20" i="1"/>
  <c r="W20" i="1"/>
  <c r="V20" i="1"/>
  <c r="T20" i="1"/>
  <c r="S20" i="1"/>
  <c r="R20" i="1"/>
  <c r="Q20" i="1"/>
  <c r="O20" i="1"/>
  <c r="N20" i="1"/>
  <c r="M20" i="1"/>
  <c r="L20" i="1"/>
  <c r="J20" i="1"/>
  <c r="AD19" i="1"/>
  <c r="AC19" i="1"/>
  <c r="AB19" i="1"/>
  <c r="AA19" i="1"/>
  <c r="Y19" i="1"/>
  <c r="X19" i="1"/>
  <c r="W19" i="1"/>
  <c r="V19" i="1"/>
  <c r="T19" i="1"/>
  <c r="S19" i="1"/>
  <c r="R19" i="1"/>
  <c r="Q19" i="1"/>
  <c r="O19" i="1"/>
  <c r="N19" i="1"/>
  <c r="M19" i="1"/>
  <c r="L19" i="1"/>
  <c r="J19" i="1"/>
  <c r="AD18" i="1"/>
  <c r="AC18" i="1"/>
  <c r="AB18" i="1"/>
  <c r="AA18" i="1"/>
  <c r="Y18" i="1"/>
  <c r="X18" i="1"/>
  <c r="W18" i="1"/>
  <c r="V18" i="1"/>
  <c r="T18" i="1"/>
  <c r="S18" i="1"/>
  <c r="R18" i="1"/>
  <c r="Q18" i="1"/>
  <c r="O18" i="1"/>
  <c r="N18" i="1"/>
  <c r="M18" i="1"/>
  <c r="L18" i="1"/>
  <c r="J18" i="1"/>
  <c r="AB17" i="1"/>
  <c r="AC17" i="1"/>
  <c r="AD17" i="1"/>
  <c r="AA17" i="1"/>
  <c r="R17" i="1"/>
  <c r="S17" i="1"/>
  <c r="T17" i="1"/>
  <c r="Q17" i="1"/>
  <c r="N17" i="1"/>
  <c r="J17" i="1"/>
  <c r="B6" i="2"/>
  <c r="B16" i="2" s="1"/>
  <c r="B7" i="2"/>
  <c r="B17" i="2" s="1"/>
  <c r="B8" i="2"/>
  <c r="B18" i="2" s="1"/>
  <c r="B9" i="2"/>
  <c r="B19" i="2" s="1"/>
  <c r="B5" i="2"/>
  <c r="B15" i="2" s="1"/>
</calcChain>
</file>

<file path=xl/sharedStrings.xml><?xml version="1.0" encoding="utf-8"?>
<sst xmlns="http://schemas.openxmlformats.org/spreadsheetml/2006/main" count="101" uniqueCount="33">
  <si>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</si>
  <si>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</si>
  <si>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</si>
  <si>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</si>
  <si>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</si>
  <si>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</si>
  <si>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</si>
  <si>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</si>
  <si>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</si>
  <si>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</si>
  <si>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</si>
  <si>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</si>
  <si>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</si>
  <si>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</si>
  <si>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</si>
  <si>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</si>
  <si>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Column Labels</t>
  </si>
  <si>
    <t>Row Labels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</si>
  <si>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</si>
  <si>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</si>
  <si>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</si>
  <si>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</si>
  <si>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</si>
  <si>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</si>
  <si>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4.9989318521683403E-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</si>
  <si>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4.9989318521683403E-2"/>
        <rFont val="Calibri"/>
        <family val="2"/>
        <scheme val="minor"/>
      </rPr>
      <t>2011 value is 100%. Minimum values highlighted.</t>
    </r>
  </si>
  <si>
    <t>Data &amp; Pivot Tables</t>
  </si>
  <si>
    <r>
      <t>Since we don’t know why </t>
    </r>
    <r>
      <rPr>
        <i/>
        <sz val="7"/>
        <color rgb="FF333333"/>
        <rFont val="Verdana"/>
        <family val="2"/>
      </rPr>
      <t>Kaushik</t>
    </r>
    <r>
      <rPr>
        <sz val="7"/>
        <color rgb="FF333333"/>
        <rFont val="Verdana"/>
        <family val="2"/>
      </rPr>
      <t> wanted to visualize all 100 numbers in a single chart, let’s define some goals for the chart.</t>
    </r>
  </si>
  <si>
    <t>Yearly trends of financial metrics</t>
  </si>
  <si>
    <t>How one company compares with another over years</t>
  </si>
  <si>
    <t>How individual metrics contribute to overall revenue (all the 5 metrics add up to 100)</t>
  </si>
  <si>
    <t>What are the most interesting numbers, drastic changes or alarming trends</t>
  </si>
  <si>
    <t>YOY Profit %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</si>
</sst>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7"/>
      <color rgb="FF333333"/>
      <name val="Verdana"/>
      <family val="2"/>
    </font>
    <font>
      <i/>
      <sz val="7"/>
      <color rgb="FF333333"/>
      <name val="Verdana"/>
      <family val="2"/>
    </font>
    <font>
      <sz val="8"/>
      <color rgb="FF333333"/>
      <name val="Verdana"/>
      <family val="2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3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" applyFont="1"/>
    <xf numFmtId="0" fontId="0" fillId="2" borderId="0" xfId="0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9" fontId="0" fillId="0" borderId="0" xfId="1" applyNumberFormat="1" applyFont="1"/>
    <xf numFmtId="0" fontId="0" fillId="0" borderId="2" xfId="0" applyBorder="1"/>
    <xf numFmtId="9" fontId="0" fillId="0" borderId="2" xfId="1" applyNumberFormat="1" applyFont="1" applyBorder="1"/>
    <xf numFmtId="0" fontId="0" fillId="0" borderId="2" xfId="0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9" fontId="0" fillId="0" borderId="2" xfId="1" applyNumberFormat="1" applyFont="1" applyBorder="1" applyAlignment="1">
      <alignment horizontal="center"/>
    </xf>
    <xf numFmtId="0" fontId="8" fillId="0" borderId="2" xfId="0" applyFont="1" applyBorder="1"/>
    <xf numFmtId="1" fontId="8" fillId="0" borderId="2" xfId="0" applyNumberFormat="1" applyFont="1" applyBorder="1" applyAlignment="1">
      <alignment horizontal="center"/>
    </xf>
    <xf numFmtId="0" fontId="0" fillId="7" borderId="0" xfId="0" applyFill="1"/>
    <xf numFmtId="9" fontId="0" fillId="7" borderId="0" xfId="1" applyNumberFormat="1" applyFont="1" applyFill="1"/>
    <xf numFmtId="0" fontId="0" fillId="7" borderId="0" xfId="0" applyFill="1" applyAlignment="1">
      <alignment horizontal="center"/>
    </xf>
    <xf numFmtId="0" fontId="7" fillId="5" borderId="2" xfId="2" quotePrefix="1" applyBorder="1" applyAlignment="1">
      <alignment horizontal="center"/>
    </xf>
    <xf numFmtId="0" fontId="7" fillId="5" borderId="2" xfId="2" applyBorder="1" applyAlignment="1">
      <alignment horizontal="center"/>
    </xf>
    <xf numFmtId="0" fontId="7" fillId="6" borderId="2" xfId="3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4">
    <cellStyle name="Accent1" xfId="2" builtinId="29"/>
    <cellStyle name="Accent2" xfId="3" builtinId="33"/>
    <cellStyle name="Normal" xfId="0" builtinId="0"/>
    <cellStyle name="Percent" xfId="1" builtinId="5"/>
  </cellStyles>
  <dxfs count="5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Financial Metrics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'Gerards Chart'!$A$17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'Gerards Chart'!$B$11:$U$11</c:f>
              <c:strCache>
                <c:ptCount val="20"/>
                <c:pt idx="0">
                  <c:v>'11</c:v>
                </c:pt>
                <c:pt idx="1">
                  <c:v>'12</c:v>
                </c:pt>
                <c:pt idx="2">
                  <c:v>'13</c:v>
                </c:pt>
                <c:pt idx="3">
                  <c:v>'14</c:v>
                </c:pt>
                <c:pt idx="4">
                  <c:v>'15</c:v>
                </c:pt>
                <c:pt idx="5">
                  <c:v>'11</c:v>
                </c:pt>
                <c:pt idx="6">
                  <c:v>'12</c:v>
                </c:pt>
                <c:pt idx="7">
                  <c:v>'13</c:v>
                </c:pt>
                <c:pt idx="8">
                  <c:v>'14</c:v>
                </c:pt>
                <c:pt idx="9">
                  <c:v>'15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  <c:pt idx="13">
                  <c:v>'14</c:v>
                </c:pt>
                <c:pt idx="14">
                  <c:v>'15</c:v>
                </c:pt>
                <c:pt idx="15">
                  <c:v>'11</c:v>
                </c:pt>
                <c:pt idx="16">
                  <c:v>'12</c:v>
                </c:pt>
                <c:pt idx="17">
                  <c:v>'13</c:v>
                </c:pt>
                <c:pt idx="18">
                  <c:v>'14</c:v>
                </c:pt>
                <c:pt idx="19">
                  <c:v>'15</c:v>
                </c:pt>
              </c:strCache>
            </c:strRef>
          </c:cat>
          <c:val>
            <c:numRef>
              <c:f>'Gerards Chart'!$B$17:$U$17</c:f>
              <c:numCache>
                <c:formatCode>0</c:formatCode>
                <c:ptCount val="20"/>
                <c:pt idx="0">
                  <c:v>-27</c:v>
                </c:pt>
                <c:pt idx="1">
                  <c:v>-26</c:v>
                </c:pt>
                <c:pt idx="2">
                  <c:v>-28.999999999999996</c:v>
                </c:pt>
                <c:pt idx="3">
                  <c:v>-28.999999999999996</c:v>
                </c:pt>
                <c:pt idx="4">
                  <c:v>-30</c:v>
                </c:pt>
                <c:pt idx="5">
                  <c:v>-25</c:v>
                </c:pt>
                <c:pt idx="6">
                  <c:v>-25</c:v>
                </c:pt>
                <c:pt idx="7">
                  <c:v>-27</c:v>
                </c:pt>
                <c:pt idx="8">
                  <c:v>-27</c:v>
                </c:pt>
                <c:pt idx="9">
                  <c:v>-30</c:v>
                </c:pt>
                <c:pt idx="10">
                  <c:v>-19</c:v>
                </c:pt>
                <c:pt idx="11">
                  <c:v>-20</c:v>
                </c:pt>
                <c:pt idx="12">
                  <c:v>-19</c:v>
                </c:pt>
                <c:pt idx="13">
                  <c:v>-19</c:v>
                </c:pt>
                <c:pt idx="14">
                  <c:v>-18</c:v>
                </c:pt>
                <c:pt idx="15">
                  <c:v>-23.52941176470588</c:v>
                </c:pt>
                <c:pt idx="16">
                  <c:v>-22</c:v>
                </c:pt>
                <c:pt idx="17">
                  <c:v>-24.444444444444443</c:v>
                </c:pt>
                <c:pt idx="18">
                  <c:v>-25.263157894736842</c:v>
                </c:pt>
                <c:pt idx="19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2-4229-8A09-6341C2F2FA54}"/>
            </c:ext>
          </c:extLst>
        </c:ser>
        <c:ser>
          <c:idx val="1"/>
          <c:order val="1"/>
          <c:tx>
            <c:strRef>
              <c:f>'Gerards Chart'!$A$18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'Gerards Chart'!$B$11:$U$11</c:f>
              <c:strCache>
                <c:ptCount val="20"/>
                <c:pt idx="0">
                  <c:v>'11</c:v>
                </c:pt>
                <c:pt idx="1">
                  <c:v>'12</c:v>
                </c:pt>
                <c:pt idx="2">
                  <c:v>'13</c:v>
                </c:pt>
                <c:pt idx="3">
                  <c:v>'14</c:v>
                </c:pt>
                <c:pt idx="4">
                  <c:v>'15</c:v>
                </c:pt>
                <c:pt idx="5">
                  <c:v>'11</c:v>
                </c:pt>
                <c:pt idx="6">
                  <c:v>'12</c:v>
                </c:pt>
                <c:pt idx="7">
                  <c:v>'13</c:v>
                </c:pt>
                <c:pt idx="8">
                  <c:v>'14</c:v>
                </c:pt>
                <c:pt idx="9">
                  <c:v>'15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  <c:pt idx="13">
                  <c:v>'14</c:v>
                </c:pt>
                <c:pt idx="14">
                  <c:v>'15</c:v>
                </c:pt>
                <c:pt idx="15">
                  <c:v>'11</c:v>
                </c:pt>
                <c:pt idx="16">
                  <c:v>'12</c:v>
                </c:pt>
                <c:pt idx="17">
                  <c:v>'13</c:v>
                </c:pt>
                <c:pt idx="18">
                  <c:v>'14</c:v>
                </c:pt>
                <c:pt idx="19">
                  <c:v>'15</c:v>
                </c:pt>
              </c:strCache>
            </c:strRef>
          </c:cat>
          <c:val>
            <c:numRef>
              <c:f>'Gerards Chart'!$B$18:$U$18</c:f>
              <c:numCache>
                <c:formatCode>0</c:formatCode>
                <c:ptCount val="20"/>
                <c:pt idx="0">
                  <c:v>-20</c:v>
                </c:pt>
                <c:pt idx="1">
                  <c:v>-20</c:v>
                </c:pt>
                <c:pt idx="2">
                  <c:v>-21</c:v>
                </c:pt>
                <c:pt idx="3">
                  <c:v>-22</c:v>
                </c:pt>
                <c:pt idx="4">
                  <c:v>-23</c:v>
                </c:pt>
                <c:pt idx="5">
                  <c:v>-23</c:v>
                </c:pt>
                <c:pt idx="6">
                  <c:v>-23</c:v>
                </c:pt>
                <c:pt idx="7">
                  <c:v>-25</c:v>
                </c:pt>
                <c:pt idx="8">
                  <c:v>-24</c:v>
                </c:pt>
                <c:pt idx="9">
                  <c:v>-27</c:v>
                </c:pt>
                <c:pt idx="10">
                  <c:v>-20</c:v>
                </c:pt>
                <c:pt idx="11">
                  <c:v>-19</c:v>
                </c:pt>
                <c:pt idx="12">
                  <c:v>-21</c:v>
                </c:pt>
                <c:pt idx="13">
                  <c:v>-22</c:v>
                </c:pt>
                <c:pt idx="14">
                  <c:v>-22</c:v>
                </c:pt>
                <c:pt idx="15">
                  <c:v>-21.568627450980394</c:v>
                </c:pt>
                <c:pt idx="16">
                  <c:v>-20</c:v>
                </c:pt>
                <c:pt idx="17">
                  <c:v>-23.333333333333332</c:v>
                </c:pt>
                <c:pt idx="18">
                  <c:v>-24.210526315789473</c:v>
                </c:pt>
                <c:pt idx="19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2-4229-8A09-6341C2F2FA54}"/>
            </c:ext>
          </c:extLst>
        </c:ser>
        <c:ser>
          <c:idx val="2"/>
          <c:order val="2"/>
          <c:tx>
            <c:strRef>
              <c:f>'Gerards Chart'!$A$19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'Gerards Chart'!$B$11:$U$11</c:f>
              <c:strCache>
                <c:ptCount val="20"/>
                <c:pt idx="0">
                  <c:v>'11</c:v>
                </c:pt>
                <c:pt idx="1">
                  <c:v>'12</c:v>
                </c:pt>
                <c:pt idx="2">
                  <c:v>'13</c:v>
                </c:pt>
                <c:pt idx="3">
                  <c:v>'14</c:v>
                </c:pt>
                <c:pt idx="4">
                  <c:v>'15</c:v>
                </c:pt>
                <c:pt idx="5">
                  <c:v>'11</c:v>
                </c:pt>
                <c:pt idx="6">
                  <c:v>'12</c:v>
                </c:pt>
                <c:pt idx="7">
                  <c:v>'13</c:v>
                </c:pt>
                <c:pt idx="8">
                  <c:v>'14</c:v>
                </c:pt>
                <c:pt idx="9">
                  <c:v>'15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  <c:pt idx="13">
                  <c:v>'14</c:v>
                </c:pt>
                <c:pt idx="14">
                  <c:v>'15</c:v>
                </c:pt>
                <c:pt idx="15">
                  <c:v>'11</c:v>
                </c:pt>
                <c:pt idx="16">
                  <c:v>'12</c:v>
                </c:pt>
                <c:pt idx="17">
                  <c:v>'13</c:v>
                </c:pt>
                <c:pt idx="18">
                  <c:v>'14</c:v>
                </c:pt>
                <c:pt idx="19">
                  <c:v>'15</c:v>
                </c:pt>
              </c:strCache>
            </c:strRef>
          </c:cat>
          <c:val>
            <c:numRef>
              <c:f>'Gerards Chart'!$B$19:$U$19</c:f>
              <c:numCache>
                <c:formatCode>0</c:formatCode>
                <c:ptCount val="20"/>
                <c:pt idx="0">
                  <c:v>-15</c:v>
                </c:pt>
                <c:pt idx="1">
                  <c:v>-18</c:v>
                </c:pt>
                <c:pt idx="2">
                  <c:v>-22</c:v>
                </c:pt>
                <c:pt idx="3">
                  <c:v>-20</c:v>
                </c:pt>
                <c:pt idx="4">
                  <c:v>-19</c:v>
                </c:pt>
                <c:pt idx="5">
                  <c:v>-11</c:v>
                </c:pt>
                <c:pt idx="6">
                  <c:v>-9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-23</c:v>
                </c:pt>
                <c:pt idx="11">
                  <c:v>-25</c:v>
                </c:pt>
                <c:pt idx="12">
                  <c:v>-26</c:v>
                </c:pt>
                <c:pt idx="13">
                  <c:v>-30</c:v>
                </c:pt>
                <c:pt idx="14">
                  <c:v>-28.999999999999996</c:v>
                </c:pt>
                <c:pt idx="15">
                  <c:v>-15.686274509803921</c:v>
                </c:pt>
                <c:pt idx="16">
                  <c:v>-17</c:v>
                </c:pt>
                <c:pt idx="17">
                  <c:v>-20</c:v>
                </c:pt>
                <c:pt idx="18">
                  <c:v>-20</c:v>
                </c:pt>
                <c:pt idx="19">
                  <c:v>-18.75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2-4229-8A09-6341C2F2FA54}"/>
            </c:ext>
          </c:extLst>
        </c:ser>
        <c:ser>
          <c:idx val="3"/>
          <c:order val="3"/>
          <c:tx>
            <c:strRef>
              <c:f>'Gerards Chart'!$A$20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'Gerards Chart'!$B$11:$U$11</c:f>
              <c:strCache>
                <c:ptCount val="20"/>
                <c:pt idx="0">
                  <c:v>'11</c:v>
                </c:pt>
                <c:pt idx="1">
                  <c:v>'12</c:v>
                </c:pt>
                <c:pt idx="2">
                  <c:v>'13</c:v>
                </c:pt>
                <c:pt idx="3">
                  <c:v>'14</c:v>
                </c:pt>
                <c:pt idx="4">
                  <c:v>'15</c:v>
                </c:pt>
                <c:pt idx="5">
                  <c:v>'11</c:v>
                </c:pt>
                <c:pt idx="6">
                  <c:v>'12</c:v>
                </c:pt>
                <c:pt idx="7">
                  <c:v>'13</c:v>
                </c:pt>
                <c:pt idx="8">
                  <c:v>'14</c:v>
                </c:pt>
                <c:pt idx="9">
                  <c:v>'15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  <c:pt idx="13">
                  <c:v>'14</c:v>
                </c:pt>
                <c:pt idx="14">
                  <c:v>'15</c:v>
                </c:pt>
                <c:pt idx="15">
                  <c:v>'11</c:v>
                </c:pt>
                <c:pt idx="16">
                  <c:v>'12</c:v>
                </c:pt>
                <c:pt idx="17">
                  <c:v>'13</c:v>
                </c:pt>
                <c:pt idx="18">
                  <c:v>'14</c:v>
                </c:pt>
                <c:pt idx="19">
                  <c:v>'15</c:v>
                </c:pt>
              </c:strCache>
            </c:strRef>
          </c:cat>
          <c:val>
            <c:numRef>
              <c:f>'Gerards Chart'!$B$20:$U$20</c:f>
              <c:numCache>
                <c:formatCode>0</c:formatCode>
                <c:ptCount val="20"/>
                <c:pt idx="0">
                  <c:v>-23</c:v>
                </c:pt>
                <c:pt idx="1">
                  <c:v>-21</c:v>
                </c:pt>
                <c:pt idx="2">
                  <c:v>-21</c:v>
                </c:pt>
                <c:pt idx="3">
                  <c:v>-21</c:v>
                </c:pt>
                <c:pt idx="4">
                  <c:v>-20</c:v>
                </c:pt>
                <c:pt idx="5">
                  <c:v>-23</c:v>
                </c:pt>
                <c:pt idx="6">
                  <c:v>-24</c:v>
                </c:pt>
                <c:pt idx="7">
                  <c:v>-22</c:v>
                </c:pt>
                <c:pt idx="8">
                  <c:v>-23</c:v>
                </c:pt>
                <c:pt idx="9">
                  <c:v>-22</c:v>
                </c:pt>
                <c:pt idx="10">
                  <c:v>-30</c:v>
                </c:pt>
                <c:pt idx="11">
                  <c:v>-24</c:v>
                </c:pt>
                <c:pt idx="12">
                  <c:v>-20</c:v>
                </c:pt>
                <c:pt idx="13">
                  <c:v>-21</c:v>
                </c:pt>
                <c:pt idx="14">
                  <c:v>-21</c:v>
                </c:pt>
                <c:pt idx="15">
                  <c:v>-22.549019607843139</c:v>
                </c:pt>
                <c:pt idx="16">
                  <c:v>-24</c:v>
                </c:pt>
                <c:pt idx="17">
                  <c:v>-23.333333333333332</c:v>
                </c:pt>
                <c:pt idx="18">
                  <c:v>-21.052631578947366</c:v>
                </c:pt>
                <c:pt idx="19">
                  <c:v>-21.875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2-4229-8A09-6341C2F2FA54}"/>
            </c:ext>
          </c:extLst>
        </c:ser>
        <c:ser>
          <c:idx val="4"/>
          <c:order val="4"/>
          <c:tx>
            <c:strRef>
              <c:f>'Gerards Chart'!$A$16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'Gerards Chart'!$B$11:$U$11</c:f>
              <c:strCache>
                <c:ptCount val="20"/>
                <c:pt idx="0">
                  <c:v>'11</c:v>
                </c:pt>
                <c:pt idx="1">
                  <c:v>'12</c:v>
                </c:pt>
                <c:pt idx="2">
                  <c:v>'13</c:v>
                </c:pt>
                <c:pt idx="3">
                  <c:v>'14</c:v>
                </c:pt>
                <c:pt idx="4">
                  <c:v>'15</c:v>
                </c:pt>
                <c:pt idx="5">
                  <c:v>'11</c:v>
                </c:pt>
                <c:pt idx="6">
                  <c:v>'12</c:v>
                </c:pt>
                <c:pt idx="7">
                  <c:v>'13</c:v>
                </c:pt>
                <c:pt idx="8">
                  <c:v>'14</c:v>
                </c:pt>
                <c:pt idx="9">
                  <c:v>'15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  <c:pt idx="13">
                  <c:v>'14</c:v>
                </c:pt>
                <c:pt idx="14">
                  <c:v>'15</c:v>
                </c:pt>
                <c:pt idx="15">
                  <c:v>'11</c:v>
                </c:pt>
                <c:pt idx="16">
                  <c:v>'12</c:v>
                </c:pt>
                <c:pt idx="17">
                  <c:v>'13</c:v>
                </c:pt>
                <c:pt idx="18">
                  <c:v>'14</c:v>
                </c:pt>
                <c:pt idx="19">
                  <c:v>'15</c:v>
                </c:pt>
              </c:strCache>
            </c:strRef>
          </c:cat>
          <c:val>
            <c:numRef>
              <c:f>'Gerards Chart'!$B$16:$U$16</c:f>
              <c:numCache>
                <c:formatCode>0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7.0000000000000009</c:v>
                </c:pt>
                <c:pt idx="3">
                  <c:v>8</c:v>
                </c:pt>
                <c:pt idx="4">
                  <c:v>8</c:v>
                </c:pt>
                <c:pt idx="5">
                  <c:v>18</c:v>
                </c:pt>
                <c:pt idx="6">
                  <c:v>19</c:v>
                </c:pt>
                <c:pt idx="7">
                  <c:v>13</c:v>
                </c:pt>
                <c:pt idx="8">
                  <c:v>14.000000000000002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14.000000000000002</c:v>
                </c:pt>
                <c:pt idx="13">
                  <c:v>8</c:v>
                </c:pt>
                <c:pt idx="14">
                  <c:v>10</c:v>
                </c:pt>
                <c:pt idx="15">
                  <c:v>16.666666666666664</c:v>
                </c:pt>
                <c:pt idx="16">
                  <c:v>17</c:v>
                </c:pt>
                <c:pt idx="17">
                  <c:v>8.8888888888888893</c:v>
                </c:pt>
                <c:pt idx="18">
                  <c:v>9.4736842105263168</c:v>
                </c:pt>
                <c:pt idx="19">
                  <c:v>9.375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42-4229-8A09-6341C2F2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39088"/>
        <c:axId val="325538760"/>
      </c:barChart>
      <c:barChart>
        <c:barDir val="col"/>
        <c:grouping val="stacked"/>
        <c:varyColors val="0"/>
        <c:ser>
          <c:idx val="6"/>
          <c:order val="5"/>
          <c:tx>
            <c:strRef>
              <c:f>'Gerards Chart'!$A$22</c:f>
              <c:strCache>
                <c:ptCount val="1"/>
                <c:pt idx="0">
                  <c:v>YOY Profit % Delta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D2-478E-8592-5686061F982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D2-478E-8592-5686061F9826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D2-478E-8592-5686061F982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D2-478E-8592-5686061F9826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D2-478E-8592-5686061F9826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D2-478E-8592-5686061F98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'Gerards Chart'!$B$11:$U$11</c:f>
              <c:strCache>
                <c:ptCount val="20"/>
                <c:pt idx="0">
                  <c:v>'11</c:v>
                </c:pt>
                <c:pt idx="1">
                  <c:v>'12</c:v>
                </c:pt>
                <c:pt idx="2">
                  <c:v>'13</c:v>
                </c:pt>
                <c:pt idx="3">
                  <c:v>'14</c:v>
                </c:pt>
                <c:pt idx="4">
                  <c:v>'15</c:v>
                </c:pt>
                <c:pt idx="5">
                  <c:v>'11</c:v>
                </c:pt>
                <c:pt idx="6">
                  <c:v>'12</c:v>
                </c:pt>
                <c:pt idx="7">
                  <c:v>'13</c:v>
                </c:pt>
                <c:pt idx="8">
                  <c:v>'14</c:v>
                </c:pt>
                <c:pt idx="9">
                  <c:v>'15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  <c:pt idx="13">
                  <c:v>'14</c:v>
                </c:pt>
                <c:pt idx="14">
                  <c:v>'15</c:v>
                </c:pt>
                <c:pt idx="15">
                  <c:v>'11</c:v>
                </c:pt>
                <c:pt idx="16">
                  <c:v>'12</c:v>
                </c:pt>
                <c:pt idx="17">
                  <c:v>'13</c:v>
                </c:pt>
                <c:pt idx="18">
                  <c:v>'14</c:v>
                </c:pt>
                <c:pt idx="19">
                  <c:v>'15</c:v>
                </c:pt>
              </c:strCache>
            </c:strRef>
          </c:cat>
          <c:val>
            <c:numRef>
              <c:f>'Gerards Chart'!$B$22:$U$22</c:f>
              <c:numCache>
                <c:formatCode>0%</c:formatCode>
                <c:ptCount val="20"/>
                <c:pt idx="1">
                  <c:v>0</c:v>
                </c:pt>
                <c:pt idx="2">
                  <c:v>-0.53333333333333321</c:v>
                </c:pt>
                <c:pt idx="3">
                  <c:v>0.14285714285714279</c:v>
                </c:pt>
                <c:pt idx="4">
                  <c:v>0</c:v>
                </c:pt>
                <c:pt idx="6">
                  <c:v>5.555555555555558E-2</c:v>
                </c:pt>
                <c:pt idx="7">
                  <c:v>-0.31578947368421051</c:v>
                </c:pt>
                <c:pt idx="8">
                  <c:v>7.6923076923077094E-2</c:v>
                </c:pt>
                <c:pt idx="9">
                  <c:v>-0.28571428571428581</c:v>
                </c:pt>
                <c:pt idx="11">
                  <c:v>0.5</c:v>
                </c:pt>
                <c:pt idx="12">
                  <c:v>0.16666666666666674</c:v>
                </c:pt>
                <c:pt idx="13">
                  <c:v>-0.4285714285714286</c:v>
                </c:pt>
                <c:pt idx="14">
                  <c:v>0.25</c:v>
                </c:pt>
                <c:pt idx="16">
                  <c:v>2.000000000000024E-2</c:v>
                </c:pt>
                <c:pt idx="17">
                  <c:v>-0.47712418300653592</c:v>
                </c:pt>
                <c:pt idx="18">
                  <c:v>6.578947368421062E-2</c:v>
                </c:pt>
                <c:pt idx="19">
                  <c:v>-1.0416666666666741E-2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42-4229-8A09-6341C2F2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684208"/>
        <c:axId val="418683880"/>
      </c:barChart>
      <c:catAx>
        <c:axId val="325539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5538760"/>
        <c:crosses val="autoZero"/>
        <c:auto val="1"/>
        <c:lblAlgn val="ctr"/>
        <c:lblOffset val="100"/>
        <c:noMultiLvlLbl val="0"/>
      </c:catAx>
      <c:valAx>
        <c:axId val="325538760"/>
        <c:scaling>
          <c:orientation val="minMax"/>
          <c:max val="15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39088"/>
        <c:crosses val="autoZero"/>
        <c:crossBetween val="between"/>
      </c:valAx>
      <c:valAx>
        <c:axId val="418683880"/>
        <c:scaling>
          <c:orientation val="minMax"/>
          <c:min val="-8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684208"/>
        <c:crosses val="max"/>
        <c:crossBetween val="between"/>
        <c:majorUnit val="2"/>
      </c:valAx>
      <c:catAx>
        <c:axId val="4186842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68388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76201</xdr:rowOff>
    </xdr:from>
    <xdr:to>
      <xdr:col>40</xdr:col>
      <xdr:colOff>0</xdr:colOff>
      <xdr:row>39</xdr:row>
      <xdr:rowOff>174172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590003</xdr:colOff>
      <xdr:row>0</xdr:row>
      <xdr:rowOff>163285</xdr:rowOff>
    </xdr:from>
    <xdr:to>
      <xdr:col>39</xdr:col>
      <xdr:colOff>522513</xdr:colOff>
      <xdr:row>39</xdr:row>
      <xdr:rowOff>32655</xdr:rowOff>
    </xdr:to>
    <xdr:grpSp>
      <xdr:nvGrpSpPr>
        <xdr:cNvPr id="8" name="Group 7"/>
        <xdr:cNvGrpSpPr/>
      </xdr:nvGrpSpPr>
      <xdr:grpSpPr>
        <a:xfrm>
          <a:off x="14142717" y="163285"/>
          <a:ext cx="10905310" cy="7086599"/>
          <a:chOff x="15057119" y="968829"/>
          <a:chExt cx="10905310" cy="7086599"/>
        </a:xfrm>
      </xdr:grpSpPr>
      <xdr:grpSp>
        <xdr:nvGrpSpPr>
          <xdr:cNvPr id="3" name="Group 2"/>
          <xdr:cNvGrpSpPr/>
        </xdr:nvGrpSpPr>
        <xdr:grpSpPr>
          <a:xfrm>
            <a:off x="15554404" y="5192486"/>
            <a:ext cx="9993086" cy="2096460"/>
            <a:chOff x="15554404" y="5192486"/>
            <a:chExt cx="9993086" cy="2096460"/>
          </a:xfrm>
        </xdr:grpSpPr>
        <xdr:grpSp>
          <xdr:nvGrpSpPr>
            <xdr:cNvPr id="14" name="Group 13"/>
            <xdr:cNvGrpSpPr/>
          </xdr:nvGrpSpPr>
          <xdr:grpSpPr>
            <a:xfrm>
              <a:off x="15554404" y="5347446"/>
              <a:ext cx="405972" cy="1712900"/>
              <a:chOff x="1337662" y="4835817"/>
              <a:chExt cx="405972" cy="1712900"/>
            </a:xfrm>
          </xdr:grpSpPr>
          <xdr:sp macro="" textlink="$B$12">
            <xdr:nvSpPr>
              <xdr:cNvPr id="9" name="Rectangle 8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70CBC311-934F-4B99-B0A7-E0310D4B5493}" type="TxLink">
                  <a:rPr lang="en-US" sz="9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27</a:t>
                </a:fld>
                <a:endParaRPr lang="en-US" sz="900"/>
              </a:p>
            </xdr:txBody>
          </xdr:sp>
          <xdr:sp macro="" textlink="$B$13">
            <xdr:nvSpPr>
              <xdr:cNvPr id="10" name="Rectangle 9"/>
              <xdr:cNvSpPr/>
            </xdr:nvSpPr>
            <xdr:spPr>
              <a:xfrm>
                <a:off x="1339581" y="5382665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318354F3-5CB6-4AA6-BEB1-79353AA94F10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  <xdr:sp macro="" textlink="$B$14">
            <xdr:nvSpPr>
              <xdr:cNvPr id="11" name="Rectangle 10"/>
              <xdr:cNvSpPr/>
            </xdr:nvSpPr>
            <xdr:spPr>
              <a:xfrm>
                <a:off x="1337662" y="5798244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365940DD-6E03-43C7-80CB-78D671665D4B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15</a:t>
                </a:fld>
                <a:endParaRPr lang="en-US" sz="900"/>
              </a:p>
            </xdr:txBody>
          </xdr:sp>
          <xdr:sp macro="" textlink="$B$15">
            <xdr:nvSpPr>
              <xdr:cNvPr id="12" name="Rectangle 11"/>
              <xdr:cNvSpPr/>
            </xdr:nvSpPr>
            <xdr:spPr>
              <a:xfrm>
                <a:off x="1358152" y="6265689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9B3B2C15-6B17-4010-97B9-559A5430D3EB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</xdr:grpSp>
        <xdr:grpSp>
          <xdr:nvGrpSpPr>
            <xdr:cNvPr id="15" name="Group 14"/>
            <xdr:cNvGrpSpPr/>
          </xdr:nvGrpSpPr>
          <xdr:grpSpPr>
            <a:xfrm>
              <a:off x="16064752" y="5293017"/>
              <a:ext cx="385482" cy="1832640"/>
              <a:chOff x="1358152" y="4835817"/>
              <a:chExt cx="385482" cy="1832640"/>
            </a:xfrm>
          </xdr:grpSpPr>
          <xdr:sp macro="" textlink="$C$12">
            <xdr:nvSpPr>
              <xdr:cNvPr id="16" name="Rectangle 1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04864122-7AAF-474D-9E1C-E020FDBD97BE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26</a:t>
                </a:fld>
                <a:endParaRPr lang="en-US" sz="900"/>
              </a:p>
            </xdr:txBody>
          </xdr:sp>
          <xdr:sp macro="" textlink="$C$13">
            <xdr:nvSpPr>
              <xdr:cNvPr id="17" name="Rectangle 16"/>
              <xdr:cNvSpPr/>
            </xdr:nvSpPr>
            <xdr:spPr>
              <a:xfrm>
                <a:off x="1361353" y="5404437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9DCAD9FC-4896-40C1-B7C2-B2585370D5D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  <xdr:sp macro="" textlink="$C$14">
            <xdr:nvSpPr>
              <xdr:cNvPr id="18" name="Rectangle 17"/>
              <xdr:cNvSpPr/>
            </xdr:nvSpPr>
            <xdr:spPr>
              <a:xfrm>
                <a:off x="1359434" y="5885328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853DB005-4906-48E0-9B8A-8899B4EF76E8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18</a:t>
                </a:fld>
                <a:endParaRPr lang="en-US" sz="900"/>
              </a:p>
            </xdr:txBody>
          </xdr:sp>
          <xdr:sp macro="" textlink="$C$15">
            <xdr:nvSpPr>
              <xdr:cNvPr id="19" name="Rectangle 18"/>
              <xdr:cNvSpPr/>
            </xdr:nvSpPr>
            <xdr:spPr>
              <a:xfrm>
                <a:off x="1358152" y="6385429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093CF5EA-5070-4E73-B250-14E39DC31695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21</a:t>
                </a:fld>
                <a:endParaRPr lang="en-US" sz="900"/>
              </a:p>
            </xdr:txBody>
          </xdr:sp>
        </xdr:grpSp>
        <xdr:grpSp>
          <xdr:nvGrpSpPr>
            <xdr:cNvPr id="20" name="Group 19"/>
            <xdr:cNvGrpSpPr/>
          </xdr:nvGrpSpPr>
          <xdr:grpSpPr>
            <a:xfrm>
              <a:off x="16565495" y="5336560"/>
              <a:ext cx="396368" cy="1941500"/>
              <a:chOff x="1347266" y="4835817"/>
              <a:chExt cx="396368" cy="1941500"/>
            </a:xfrm>
          </xdr:grpSpPr>
          <xdr:sp macro="" textlink="$D$12">
            <xdr:nvSpPr>
              <xdr:cNvPr id="21" name="Rectangle 20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915F4C16-CC75-4AC8-83E4-7D88CC4B151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29</a:t>
                </a:fld>
                <a:endParaRPr lang="en-US" sz="900"/>
              </a:p>
            </xdr:txBody>
          </xdr:sp>
          <xdr:sp macro="" textlink="$D$13">
            <xdr:nvSpPr>
              <xdr:cNvPr id="22" name="Rectangle 21"/>
              <xdr:cNvSpPr/>
            </xdr:nvSpPr>
            <xdr:spPr>
              <a:xfrm>
                <a:off x="1350467" y="5437095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C4E247D4-0C4E-4123-AA86-FB8E3B194C89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21</a:t>
                </a:fld>
                <a:endParaRPr lang="en-US" sz="900"/>
              </a:p>
            </xdr:txBody>
          </xdr:sp>
          <xdr:sp macro="" textlink="$D$14">
            <xdr:nvSpPr>
              <xdr:cNvPr id="23" name="Rectangle 22"/>
              <xdr:cNvSpPr/>
            </xdr:nvSpPr>
            <xdr:spPr>
              <a:xfrm>
                <a:off x="1348548" y="5983300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952DD0AA-2945-4E57-8E44-6C17D582960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22</a:t>
                </a:fld>
                <a:endParaRPr lang="en-US" sz="900"/>
              </a:p>
            </xdr:txBody>
          </xdr:sp>
          <xdr:sp macro="" textlink="$D$15">
            <xdr:nvSpPr>
              <xdr:cNvPr id="24" name="Rectangle 23"/>
              <xdr:cNvSpPr/>
            </xdr:nvSpPr>
            <xdr:spPr>
              <a:xfrm>
                <a:off x="1347266" y="6494289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98FA19C0-7B9E-4EE5-A630-51C6BF9D3B94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21</a:t>
                </a:fld>
                <a:endParaRPr lang="en-US" sz="900"/>
              </a:p>
            </xdr:txBody>
          </xdr:sp>
        </xdr:grpSp>
        <xdr:grpSp>
          <xdr:nvGrpSpPr>
            <xdr:cNvPr id="25" name="Group 24"/>
            <xdr:cNvGrpSpPr/>
          </xdr:nvGrpSpPr>
          <xdr:grpSpPr>
            <a:xfrm>
              <a:off x="17067519" y="5336560"/>
              <a:ext cx="395086" cy="1952386"/>
              <a:chOff x="1348548" y="4835817"/>
              <a:chExt cx="395086" cy="1952386"/>
            </a:xfrm>
          </xdr:grpSpPr>
          <xdr:sp macro="" textlink="$E$12">
            <xdr:nvSpPr>
              <xdr:cNvPr id="26" name="Rectangle 2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0149A4E7-789A-41A1-9281-55ED57276B8A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29</a:t>
                </a:fld>
                <a:endParaRPr lang="en-US" sz="900"/>
              </a:p>
            </xdr:txBody>
          </xdr:sp>
          <xdr:sp macro="" textlink="$E$13">
            <xdr:nvSpPr>
              <xdr:cNvPr id="27" name="Rectangle 26"/>
              <xdr:cNvSpPr/>
            </xdr:nvSpPr>
            <xdr:spPr>
              <a:xfrm>
                <a:off x="1350467" y="5447978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6D8755D8-1362-4576-9612-204AFBA5434E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22</a:t>
                </a:fld>
                <a:endParaRPr lang="en-US" sz="900"/>
              </a:p>
            </xdr:txBody>
          </xdr:sp>
          <xdr:sp macro="" textlink="$E$14">
            <xdr:nvSpPr>
              <xdr:cNvPr id="28" name="Rectangle 27"/>
              <xdr:cNvSpPr/>
            </xdr:nvSpPr>
            <xdr:spPr>
              <a:xfrm>
                <a:off x="1348548" y="5983304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815800D5-6DF8-46A2-898F-8C963C7C129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  <xdr:sp macro="" textlink="$E$15">
            <xdr:nvSpPr>
              <xdr:cNvPr id="29" name="Rectangle 28"/>
              <xdr:cNvSpPr/>
            </xdr:nvSpPr>
            <xdr:spPr>
              <a:xfrm>
                <a:off x="1358152" y="6505175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BBB39183-C89E-48C3-AD02-BAEC984378A9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21</a:t>
                </a:fld>
                <a:endParaRPr lang="en-US" sz="900"/>
              </a:p>
            </xdr:txBody>
          </xdr:sp>
        </xdr:grpSp>
        <xdr:grpSp>
          <xdr:nvGrpSpPr>
            <xdr:cNvPr id="30" name="Group 29"/>
            <xdr:cNvGrpSpPr/>
          </xdr:nvGrpSpPr>
          <xdr:grpSpPr>
            <a:xfrm>
              <a:off x="17568263" y="5325674"/>
              <a:ext cx="395086" cy="1908845"/>
              <a:chOff x="1348548" y="4835817"/>
              <a:chExt cx="395086" cy="1908845"/>
            </a:xfrm>
          </xdr:grpSpPr>
          <xdr:sp macro="" textlink="$F$12">
            <xdr:nvSpPr>
              <xdr:cNvPr id="31" name="Rectangle 30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416779DC-F95B-43D5-AAC0-7DC1A30B197B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30</a:t>
                </a:fld>
                <a:endParaRPr lang="en-US" sz="900"/>
              </a:p>
            </xdr:txBody>
          </xdr:sp>
          <xdr:sp macro="" textlink="$F$13">
            <xdr:nvSpPr>
              <xdr:cNvPr id="32" name="Rectangle 31"/>
              <xdr:cNvSpPr/>
            </xdr:nvSpPr>
            <xdr:spPr>
              <a:xfrm>
                <a:off x="1361353" y="5502408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FEB365C7-7477-4E22-98D8-2B836C1B31BB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  <xdr:sp macro="" textlink="$F$14">
            <xdr:nvSpPr>
              <xdr:cNvPr id="33" name="Rectangle 32"/>
              <xdr:cNvSpPr/>
            </xdr:nvSpPr>
            <xdr:spPr>
              <a:xfrm>
                <a:off x="1348548" y="6048614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BB55CE08-A366-43CB-B63C-34F98925C32D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19</a:t>
                </a:fld>
                <a:endParaRPr lang="en-US" sz="900"/>
              </a:p>
            </xdr:txBody>
          </xdr:sp>
          <xdr:sp macro="" textlink="$F$15">
            <xdr:nvSpPr>
              <xdr:cNvPr id="34" name="Rectangle 33"/>
              <xdr:cNvSpPr/>
            </xdr:nvSpPr>
            <xdr:spPr>
              <a:xfrm>
                <a:off x="1358152" y="6461634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AC6E69D1-F9F1-49A6-A849-2C63E59DAA6D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</xdr:grpSp>
        <xdr:grpSp>
          <xdr:nvGrpSpPr>
            <xdr:cNvPr id="35" name="Group 34"/>
            <xdr:cNvGrpSpPr/>
          </xdr:nvGrpSpPr>
          <xdr:grpSpPr>
            <a:xfrm>
              <a:off x="18081172" y="5257801"/>
              <a:ext cx="395086" cy="1712901"/>
              <a:chOff x="1348548" y="4835817"/>
              <a:chExt cx="395086" cy="1712901"/>
            </a:xfrm>
          </xdr:grpSpPr>
          <xdr:sp macro="" textlink="$G$12">
            <xdr:nvSpPr>
              <xdr:cNvPr id="36" name="Rectangle 3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357B1BA2-5A18-4EB3-80CA-D0F72E4EA534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25</a:t>
                </a:fld>
                <a:endParaRPr lang="en-US" sz="900"/>
              </a:p>
            </xdr:txBody>
          </xdr:sp>
          <xdr:sp macro="" textlink="$G$13">
            <xdr:nvSpPr>
              <xdr:cNvPr id="37" name="Rectangle 36"/>
              <xdr:cNvSpPr/>
            </xdr:nvSpPr>
            <xdr:spPr>
              <a:xfrm>
                <a:off x="1350467" y="5469751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C4BF9B36-F13C-462A-9500-924DFE835BD6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  <xdr:sp macro="" textlink="$G$14">
            <xdr:nvSpPr>
              <xdr:cNvPr id="38" name="Rectangle 37"/>
              <xdr:cNvSpPr/>
            </xdr:nvSpPr>
            <xdr:spPr>
              <a:xfrm>
                <a:off x="1348548" y="5852674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C300DA19-9E18-4BD8-B167-7E09AF1F5E3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11</a:t>
                </a:fld>
                <a:endParaRPr lang="en-US" sz="900"/>
              </a:p>
            </xdr:txBody>
          </xdr:sp>
          <xdr:sp macro="" textlink="$G$15">
            <xdr:nvSpPr>
              <xdr:cNvPr id="39" name="Rectangle 38"/>
              <xdr:cNvSpPr/>
            </xdr:nvSpPr>
            <xdr:spPr>
              <a:xfrm>
                <a:off x="1358152" y="6265690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7257557C-5CAF-47B0-A0FB-F9D9A6034A7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</xdr:grpSp>
        <xdr:grpSp>
          <xdr:nvGrpSpPr>
            <xdr:cNvPr id="40" name="Group 39"/>
            <xdr:cNvGrpSpPr/>
          </xdr:nvGrpSpPr>
          <xdr:grpSpPr>
            <a:xfrm>
              <a:off x="18580633" y="5301342"/>
              <a:ext cx="414940" cy="1636701"/>
              <a:chOff x="1347266" y="4835817"/>
              <a:chExt cx="414940" cy="1636701"/>
            </a:xfrm>
          </xdr:grpSpPr>
          <xdr:sp macro="" textlink="$H$12">
            <xdr:nvSpPr>
              <xdr:cNvPr id="41" name="Rectangle 40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0ACB14D2-1550-41F4-B297-40EE4FA9B585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25</a:t>
                </a:fld>
                <a:endParaRPr lang="en-US" sz="900"/>
              </a:p>
            </xdr:txBody>
          </xdr:sp>
          <xdr:sp macro="" textlink="$H$13">
            <xdr:nvSpPr>
              <xdr:cNvPr id="42" name="Rectangle 41"/>
              <xdr:cNvSpPr/>
            </xdr:nvSpPr>
            <xdr:spPr>
              <a:xfrm>
                <a:off x="1350467" y="5404437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797F174C-4CA6-4A66-9AA7-1A08FAAF2E1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  <xdr:sp macro="" textlink="$H$14">
            <xdr:nvSpPr>
              <xdr:cNvPr id="43" name="Rectangle 42"/>
              <xdr:cNvSpPr/>
            </xdr:nvSpPr>
            <xdr:spPr>
              <a:xfrm>
                <a:off x="1381206" y="5787356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75C1C2B2-0E9E-44B6-8C55-21EC6B99E716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9</a:t>
                </a:fld>
                <a:endParaRPr lang="en-US" sz="900"/>
              </a:p>
            </xdr:txBody>
          </xdr:sp>
          <xdr:sp macro="" textlink="$H$15">
            <xdr:nvSpPr>
              <xdr:cNvPr id="44" name="Rectangle 43"/>
              <xdr:cNvSpPr/>
            </xdr:nvSpPr>
            <xdr:spPr>
              <a:xfrm>
                <a:off x="1347266" y="6189490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5B4BA5A9-C752-436F-9BED-67DBFD4B1E60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24</a:t>
                </a:fld>
                <a:endParaRPr lang="en-US" sz="900"/>
              </a:p>
            </xdr:txBody>
          </xdr:sp>
        </xdr:grpSp>
        <xdr:grpSp>
          <xdr:nvGrpSpPr>
            <xdr:cNvPr id="45" name="Group 44"/>
            <xdr:cNvGrpSpPr/>
          </xdr:nvGrpSpPr>
          <xdr:grpSpPr>
            <a:xfrm>
              <a:off x="19082657" y="5268687"/>
              <a:ext cx="395086" cy="1821756"/>
              <a:chOff x="1348548" y="4835817"/>
              <a:chExt cx="395086" cy="1821756"/>
            </a:xfrm>
          </xdr:grpSpPr>
          <xdr:sp macro="" textlink="$I$12">
            <xdr:nvSpPr>
              <xdr:cNvPr id="46" name="Rectangle 4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1EEB63B5-CF36-45AC-A485-CB4C0CD703E6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27</a:t>
                </a:fld>
                <a:endParaRPr lang="en-US" sz="900"/>
              </a:p>
            </xdr:txBody>
          </xdr:sp>
          <xdr:sp macro="" textlink="$I$13">
            <xdr:nvSpPr>
              <xdr:cNvPr id="47" name="Rectangle 46"/>
              <xdr:cNvSpPr/>
            </xdr:nvSpPr>
            <xdr:spPr>
              <a:xfrm>
                <a:off x="1361353" y="5491524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86613CB5-2C18-4F01-8C2A-2E727C0F395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25</a:t>
                </a:fld>
                <a:endParaRPr lang="en-US" sz="900"/>
              </a:p>
            </xdr:txBody>
          </xdr:sp>
          <xdr:sp macro="" textlink="$I$14">
            <xdr:nvSpPr>
              <xdr:cNvPr id="48" name="Rectangle 47"/>
              <xdr:cNvSpPr/>
            </xdr:nvSpPr>
            <xdr:spPr>
              <a:xfrm>
                <a:off x="1348548" y="5983302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A5153A9F-AA05-487C-94B1-48DA4E259871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13</a:t>
                </a:fld>
                <a:endParaRPr lang="en-US" sz="900"/>
              </a:p>
            </xdr:txBody>
          </xdr:sp>
          <xdr:sp macro="" textlink="$I$15">
            <xdr:nvSpPr>
              <xdr:cNvPr id="49" name="Rectangle 48"/>
              <xdr:cNvSpPr/>
            </xdr:nvSpPr>
            <xdr:spPr>
              <a:xfrm>
                <a:off x="1358152" y="6374545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EAE49C3E-695E-4734-9914-FAC3EE70B12E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22</a:t>
                </a:fld>
                <a:endParaRPr lang="en-US" sz="900"/>
              </a:p>
            </xdr:txBody>
          </xdr:sp>
        </xdr:grpSp>
        <xdr:grpSp>
          <xdr:nvGrpSpPr>
            <xdr:cNvPr id="50" name="Group 49"/>
            <xdr:cNvGrpSpPr/>
          </xdr:nvGrpSpPr>
          <xdr:grpSpPr>
            <a:xfrm>
              <a:off x="19593006" y="5301340"/>
              <a:ext cx="385482" cy="1756447"/>
              <a:chOff x="1358152" y="4835817"/>
              <a:chExt cx="385482" cy="1756447"/>
            </a:xfrm>
          </xdr:grpSpPr>
          <xdr:sp macro="" textlink="$J$12">
            <xdr:nvSpPr>
              <xdr:cNvPr id="51" name="Rectangle 50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AAAE12E8-C32F-4791-BD37-F83D333B170A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27</a:t>
                </a:fld>
                <a:endParaRPr lang="en-US" sz="900"/>
              </a:p>
            </xdr:txBody>
          </xdr:sp>
          <xdr:sp macro="" textlink="$J$13">
            <xdr:nvSpPr>
              <xdr:cNvPr id="52" name="Rectangle 51"/>
              <xdr:cNvSpPr/>
            </xdr:nvSpPr>
            <xdr:spPr>
              <a:xfrm>
                <a:off x="1361353" y="5491521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6B9A0B1A-5059-4440-A5AE-7FA2C837424E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24</a:t>
                </a:fld>
                <a:endParaRPr lang="en-US" sz="900"/>
              </a:p>
            </xdr:txBody>
          </xdr:sp>
          <xdr:sp macro="" textlink="$J$14">
            <xdr:nvSpPr>
              <xdr:cNvPr id="53" name="Rectangle 52"/>
              <xdr:cNvSpPr/>
            </xdr:nvSpPr>
            <xdr:spPr>
              <a:xfrm>
                <a:off x="1359434" y="5928873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001F08D9-50B8-422D-BE30-55CF0F6D9197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12</a:t>
                </a:fld>
                <a:endParaRPr lang="en-US" sz="900"/>
              </a:p>
            </xdr:txBody>
          </xdr:sp>
          <xdr:sp macro="" textlink="$J$15">
            <xdr:nvSpPr>
              <xdr:cNvPr id="54" name="Rectangle 53"/>
              <xdr:cNvSpPr/>
            </xdr:nvSpPr>
            <xdr:spPr>
              <a:xfrm>
                <a:off x="1358152" y="6309236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9DA58F7D-A405-4A1D-9DB1-15885BB2A9EB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</xdr:grpSp>
        <xdr:grpSp>
          <xdr:nvGrpSpPr>
            <xdr:cNvPr id="55" name="Group 54"/>
            <xdr:cNvGrpSpPr/>
          </xdr:nvGrpSpPr>
          <xdr:grpSpPr>
            <a:xfrm>
              <a:off x="20104636" y="5355771"/>
              <a:ext cx="396368" cy="1854414"/>
              <a:chOff x="1347266" y="4835817"/>
              <a:chExt cx="396368" cy="1854414"/>
            </a:xfrm>
          </xdr:grpSpPr>
          <xdr:sp macro="" textlink="$K$12">
            <xdr:nvSpPr>
              <xdr:cNvPr id="56" name="Rectangle 5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AE1B0004-6F91-465C-AAB9-BC637A006EF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30</a:t>
                </a:fld>
                <a:endParaRPr lang="en-US" sz="900"/>
              </a:p>
            </xdr:txBody>
          </xdr:sp>
          <xdr:sp macro="" textlink="$K$13">
            <xdr:nvSpPr>
              <xdr:cNvPr id="57" name="Rectangle 56"/>
              <xdr:cNvSpPr/>
            </xdr:nvSpPr>
            <xdr:spPr>
              <a:xfrm>
                <a:off x="1350467" y="5491524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0EF13C38-299F-4FA3-9F99-A2AB85562F7A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27</a:t>
                </a:fld>
                <a:endParaRPr lang="en-US" sz="900"/>
              </a:p>
            </xdr:txBody>
          </xdr:sp>
          <xdr:sp macro="" textlink="$K$14">
            <xdr:nvSpPr>
              <xdr:cNvPr id="58" name="Rectangle 57"/>
              <xdr:cNvSpPr/>
            </xdr:nvSpPr>
            <xdr:spPr>
              <a:xfrm>
                <a:off x="1348548" y="6015958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E52ADF3C-C4B8-47E2-B9BB-B7ECAA7F11D8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11</a:t>
                </a:fld>
                <a:endParaRPr lang="en-US" sz="900"/>
              </a:p>
            </xdr:txBody>
          </xdr:sp>
          <xdr:sp macro="" textlink="$K$15">
            <xdr:nvSpPr>
              <xdr:cNvPr id="59" name="Rectangle 58"/>
              <xdr:cNvSpPr/>
            </xdr:nvSpPr>
            <xdr:spPr>
              <a:xfrm>
                <a:off x="1347266" y="6407203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044ACABA-240D-4A13-86A2-599800A44A20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22</a:t>
                </a:fld>
                <a:endParaRPr lang="en-US" sz="900"/>
              </a:p>
            </xdr:txBody>
          </xdr:sp>
        </xdr:grpSp>
        <xdr:grpSp>
          <xdr:nvGrpSpPr>
            <xdr:cNvPr id="60" name="Group 59"/>
            <xdr:cNvGrpSpPr/>
          </xdr:nvGrpSpPr>
          <xdr:grpSpPr>
            <a:xfrm>
              <a:off x="20605376" y="5203370"/>
              <a:ext cx="396368" cy="1941500"/>
              <a:chOff x="1347266" y="4835817"/>
              <a:chExt cx="396368" cy="1941500"/>
            </a:xfrm>
          </xdr:grpSpPr>
          <xdr:sp macro="" textlink="$L$12">
            <xdr:nvSpPr>
              <xdr:cNvPr id="61" name="Rectangle 60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84F0B0F8-0E4C-415A-BF71-96D56C9BDA00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19</a:t>
                </a:fld>
                <a:endParaRPr lang="en-US" sz="900"/>
              </a:p>
            </xdr:txBody>
          </xdr:sp>
          <xdr:sp macro="" textlink="$L$13">
            <xdr:nvSpPr>
              <xdr:cNvPr id="62" name="Rectangle 61"/>
              <xdr:cNvSpPr/>
            </xdr:nvSpPr>
            <xdr:spPr>
              <a:xfrm>
                <a:off x="1350467" y="5317350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C43DFF2E-E4DC-4BF6-B902-3DC4C69381B5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  <xdr:sp macro="" textlink="$L$14">
            <xdr:nvSpPr>
              <xdr:cNvPr id="63" name="Rectangle 62"/>
              <xdr:cNvSpPr/>
            </xdr:nvSpPr>
            <xdr:spPr>
              <a:xfrm>
                <a:off x="1348548" y="5830900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D1B22B9D-0981-4AAB-ADD2-6326684EFCDC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  <xdr:sp macro="" textlink="$L$15">
            <xdr:nvSpPr>
              <xdr:cNvPr id="64" name="Rectangle 63"/>
              <xdr:cNvSpPr/>
            </xdr:nvSpPr>
            <xdr:spPr>
              <a:xfrm>
                <a:off x="1347266" y="6494289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84927D69-7AB4-408C-8BE4-11405D02CBD8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30</a:t>
                </a:fld>
                <a:endParaRPr lang="en-US" sz="900"/>
              </a:p>
            </xdr:txBody>
          </xdr:sp>
        </xdr:grpSp>
        <xdr:grpSp>
          <xdr:nvGrpSpPr>
            <xdr:cNvPr id="65" name="Group 64"/>
            <xdr:cNvGrpSpPr/>
          </xdr:nvGrpSpPr>
          <xdr:grpSpPr>
            <a:xfrm>
              <a:off x="21107401" y="5214257"/>
              <a:ext cx="395086" cy="1897958"/>
              <a:chOff x="1348548" y="4835817"/>
              <a:chExt cx="395086" cy="1897958"/>
            </a:xfrm>
          </xdr:grpSpPr>
          <xdr:sp macro="" textlink="$M$12">
            <xdr:nvSpPr>
              <xdr:cNvPr id="66" name="Rectangle 6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4758329D-D856-4DFA-9F47-988C99B41D6A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  <xdr:sp macro="" textlink="$M$13">
            <xdr:nvSpPr>
              <xdr:cNvPr id="67" name="Rectangle 66"/>
              <xdr:cNvSpPr/>
            </xdr:nvSpPr>
            <xdr:spPr>
              <a:xfrm>
                <a:off x="1350467" y="5328236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A762FA48-BB18-499F-8490-950C7A016FE1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19</a:t>
                </a:fld>
                <a:endParaRPr lang="en-US" sz="900"/>
              </a:p>
            </xdr:txBody>
          </xdr:sp>
          <xdr:sp macro="" textlink="$M$14">
            <xdr:nvSpPr>
              <xdr:cNvPr id="68" name="Rectangle 67"/>
              <xdr:cNvSpPr/>
            </xdr:nvSpPr>
            <xdr:spPr>
              <a:xfrm>
                <a:off x="1348548" y="5852673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2754CD21-30B7-433C-86B6-B07735BD6434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25</a:t>
                </a:fld>
                <a:endParaRPr lang="en-US" sz="900"/>
              </a:p>
            </xdr:txBody>
          </xdr:sp>
          <xdr:sp macro="" textlink="$M$15">
            <xdr:nvSpPr>
              <xdr:cNvPr id="69" name="Rectangle 68"/>
              <xdr:cNvSpPr/>
            </xdr:nvSpPr>
            <xdr:spPr>
              <a:xfrm>
                <a:off x="1358152" y="6450747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11995657-9B1B-431A-B3CE-7D3BB22F556D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24</a:t>
                </a:fld>
                <a:endParaRPr lang="en-US" sz="900"/>
              </a:p>
            </xdr:txBody>
          </xdr:sp>
        </xdr:grpSp>
        <xdr:grpSp>
          <xdr:nvGrpSpPr>
            <xdr:cNvPr id="70" name="Group 69"/>
            <xdr:cNvGrpSpPr/>
          </xdr:nvGrpSpPr>
          <xdr:grpSpPr>
            <a:xfrm>
              <a:off x="21619031" y="5192486"/>
              <a:ext cx="390604" cy="1930614"/>
              <a:chOff x="1359434" y="4835817"/>
              <a:chExt cx="390604" cy="1930614"/>
            </a:xfrm>
          </xdr:grpSpPr>
          <xdr:sp macro="" textlink="$N$12">
            <xdr:nvSpPr>
              <xdr:cNvPr id="71" name="Rectangle 70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36892B0D-1AC9-4429-8FC1-656BD3E95DC8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19</a:t>
                </a:fld>
                <a:endParaRPr lang="en-US" sz="900"/>
              </a:p>
            </xdr:txBody>
          </xdr:sp>
          <xdr:sp macro="" textlink="$N$13">
            <xdr:nvSpPr>
              <xdr:cNvPr id="72" name="Rectangle 71"/>
              <xdr:cNvSpPr/>
            </xdr:nvSpPr>
            <xdr:spPr>
              <a:xfrm>
                <a:off x="1361353" y="5339122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508A4992-4EBB-413A-87DE-70B354DC32D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21</a:t>
                </a:fld>
                <a:endParaRPr lang="en-US" sz="900"/>
              </a:p>
            </xdr:txBody>
          </xdr:sp>
          <xdr:sp macro="" textlink="$N$14">
            <xdr:nvSpPr>
              <xdr:cNvPr id="73" name="Rectangle 72"/>
              <xdr:cNvSpPr/>
            </xdr:nvSpPr>
            <xdr:spPr>
              <a:xfrm>
                <a:off x="1359434" y="5885330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55B5E6CD-575F-4536-8454-29D4F4C6464E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26</a:t>
                </a:fld>
                <a:endParaRPr lang="en-US" sz="900"/>
              </a:p>
            </xdr:txBody>
          </xdr:sp>
          <xdr:sp macro="" textlink="$N$15">
            <xdr:nvSpPr>
              <xdr:cNvPr id="74" name="Rectangle 73"/>
              <xdr:cNvSpPr/>
            </xdr:nvSpPr>
            <xdr:spPr>
              <a:xfrm>
                <a:off x="1369038" y="6483403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49C1C992-CB32-462F-AF17-1201016BC300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</xdr:grpSp>
        <xdr:grpSp>
          <xdr:nvGrpSpPr>
            <xdr:cNvPr id="75" name="Group 74"/>
            <xdr:cNvGrpSpPr/>
          </xdr:nvGrpSpPr>
          <xdr:grpSpPr>
            <a:xfrm>
              <a:off x="22119772" y="5214256"/>
              <a:ext cx="395086" cy="2061241"/>
              <a:chOff x="1348548" y="4835817"/>
              <a:chExt cx="395086" cy="2061241"/>
            </a:xfrm>
          </xdr:grpSpPr>
          <xdr:sp macro="" textlink="$O$12">
            <xdr:nvSpPr>
              <xdr:cNvPr id="76" name="Rectangle 7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6CC333EC-D858-4A9A-9B21-A3F861469CA9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19</a:t>
                </a:fld>
                <a:endParaRPr lang="en-US" sz="900"/>
              </a:p>
            </xdr:txBody>
          </xdr:sp>
          <xdr:sp macro="" textlink="$O$13">
            <xdr:nvSpPr>
              <xdr:cNvPr id="77" name="Rectangle 76"/>
              <xdr:cNvSpPr/>
            </xdr:nvSpPr>
            <xdr:spPr>
              <a:xfrm>
                <a:off x="1361353" y="5328236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B90E1725-AAB3-4777-ADA2-54EB48F1F4A4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22</a:t>
                </a:fld>
                <a:endParaRPr lang="en-US" sz="900"/>
              </a:p>
            </xdr:txBody>
          </xdr:sp>
          <xdr:sp macro="" textlink="$O$14">
            <xdr:nvSpPr>
              <xdr:cNvPr id="78" name="Rectangle 77"/>
              <xdr:cNvSpPr/>
            </xdr:nvSpPr>
            <xdr:spPr>
              <a:xfrm>
                <a:off x="1348548" y="6005072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BCFC0611-73ED-448F-A286-AD5E59F3995C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30</a:t>
                </a:fld>
                <a:endParaRPr lang="en-US" sz="900"/>
              </a:p>
            </xdr:txBody>
          </xdr:sp>
          <xdr:sp macro="" textlink="$O$15">
            <xdr:nvSpPr>
              <xdr:cNvPr id="79" name="Rectangle 78"/>
              <xdr:cNvSpPr/>
            </xdr:nvSpPr>
            <xdr:spPr>
              <a:xfrm>
                <a:off x="1358152" y="6614030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26C7A42D-DC48-4CF6-A31B-189E260F213C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21</a:t>
                </a:fld>
                <a:endParaRPr lang="en-US" sz="900"/>
              </a:p>
            </xdr:txBody>
          </xdr:sp>
        </xdr:grpSp>
        <xdr:grpSp>
          <xdr:nvGrpSpPr>
            <xdr:cNvPr id="80" name="Group 79"/>
            <xdr:cNvGrpSpPr/>
          </xdr:nvGrpSpPr>
          <xdr:grpSpPr>
            <a:xfrm>
              <a:off x="22630121" y="5203370"/>
              <a:ext cx="385482" cy="1995929"/>
              <a:chOff x="1358152" y="4835817"/>
              <a:chExt cx="385482" cy="1995929"/>
            </a:xfrm>
          </xdr:grpSpPr>
          <xdr:sp macro="" textlink="$P$12">
            <xdr:nvSpPr>
              <xdr:cNvPr id="81" name="Rectangle 80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571A0EF6-D1DD-4C9F-8C2F-07CD310F5BDC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18</a:t>
                </a:fld>
                <a:endParaRPr lang="en-US" sz="900"/>
              </a:p>
            </xdr:txBody>
          </xdr:sp>
          <xdr:sp macro="" textlink="$P$13">
            <xdr:nvSpPr>
              <xdr:cNvPr id="82" name="Rectangle 81"/>
              <xdr:cNvSpPr/>
            </xdr:nvSpPr>
            <xdr:spPr>
              <a:xfrm>
                <a:off x="1361353" y="5295582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175FA659-4FA3-4F4D-9336-561AD1B02C78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22</a:t>
                </a:fld>
                <a:endParaRPr lang="en-US" sz="900"/>
              </a:p>
            </xdr:txBody>
          </xdr:sp>
          <xdr:sp macro="" textlink="$P$14">
            <xdr:nvSpPr>
              <xdr:cNvPr id="83" name="Rectangle 82"/>
              <xdr:cNvSpPr/>
            </xdr:nvSpPr>
            <xdr:spPr>
              <a:xfrm>
                <a:off x="1359434" y="5939758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855C03F2-C964-4ABB-8D89-D698A56FD66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29</a:t>
                </a:fld>
                <a:endParaRPr lang="en-US" sz="900"/>
              </a:p>
            </xdr:txBody>
          </xdr:sp>
          <xdr:sp macro="" textlink="$P$15">
            <xdr:nvSpPr>
              <xdr:cNvPr id="84" name="Rectangle 83"/>
              <xdr:cNvSpPr/>
            </xdr:nvSpPr>
            <xdr:spPr>
              <a:xfrm>
                <a:off x="1358152" y="6548718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1462CC30-A65E-4044-B7CE-AC66072B7592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21</a:t>
                </a:fld>
                <a:endParaRPr lang="en-US" sz="900"/>
              </a:p>
            </xdr:txBody>
          </xdr:sp>
        </xdr:grpSp>
        <xdr:grpSp>
          <xdr:nvGrpSpPr>
            <xdr:cNvPr id="85" name="Group 84"/>
            <xdr:cNvGrpSpPr/>
          </xdr:nvGrpSpPr>
          <xdr:grpSpPr>
            <a:xfrm>
              <a:off x="23121257" y="5268685"/>
              <a:ext cx="405972" cy="1778214"/>
              <a:chOff x="1337662" y="4835817"/>
              <a:chExt cx="405972" cy="1778214"/>
            </a:xfrm>
          </xdr:grpSpPr>
          <xdr:sp macro="" textlink="$Q$12">
            <xdr:nvSpPr>
              <xdr:cNvPr id="86" name="Rectangle 8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27EDD41F-DCB9-4B56-8E0A-4B4C3A857F90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24</a:t>
                </a:fld>
                <a:endParaRPr lang="en-US" sz="900"/>
              </a:p>
            </xdr:txBody>
          </xdr:sp>
          <xdr:sp macro="" textlink="$Q$13">
            <xdr:nvSpPr>
              <xdr:cNvPr id="87" name="Rectangle 86"/>
              <xdr:cNvSpPr/>
            </xdr:nvSpPr>
            <xdr:spPr>
              <a:xfrm>
                <a:off x="1350467" y="5382666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33584CE6-118F-4410-AC27-B7CFF1AB5CB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22</a:t>
                </a:fld>
                <a:endParaRPr lang="en-US" sz="900"/>
              </a:p>
            </xdr:txBody>
          </xdr:sp>
          <xdr:sp macro="" textlink="$Q$14">
            <xdr:nvSpPr>
              <xdr:cNvPr id="88" name="Rectangle 87"/>
              <xdr:cNvSpPr/>
            </xdr:nvSpPr>
            <xdr:spPr>
              <a:xfrm>
                <a:off x="1337662" y="5874443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81D37542-E9C2-412F-9D67-9E8F7ACE17FC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16</a:t>
                </a:fld>
                <a:endParaRPr lang="en-US" sz="900"/>
              </a:p>
            </xdr:txBody>
          </xdr:sp>
          <xdr:sp macro="" textlink="$Q$15">
            <xdr:nvSpPr>
              <xdr:cNvPr id="89" name="Rectangle 88"/>
              <xdr:cNvSpPr/>
            </xdr:nvSpPr>
            <xdr:spPr>
              <a:xfrm>
                <a:off x="1347266" y="6331003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411BA9EA-B517-4C53-908B-2E96D13E3212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</xdr:grpSp>
        <xdr:grpSp>
          <xdr:nvGrpSpPr>
            <xdr:cNvPr id="90" name="Group 89"/>
            <xdr:cNvGrpSpPr/>
          </xdr:nvGrpSpPr>
          <xdr:grpSpPr>
            <a:xfrm>
              <a:off x="24654860" y="5334000"/>
              <a:ext cx="385483" cy="1876187"/>
              <a:chOff x="1358151" y="4835817"/>
              <a:chExt cx="385483" cy="1876187"/>
            </a:xfrm>
          </xdr:grpSpPr>
          <xdr:sp macro="" textlink="$T$12">
            <xdr:nvSpPr>
              <xdr:cNvPr id="91" name="Rectangle 90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1E6BC5D8-AD79-4236-9745-BD65DA5A1F34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25</a:t>
                </a:fld>
                <a:endParaRPr lang="en-US" sz="900"/>
              </a:p>
            </xdr:txBody>
          </xdr:sp>
          <xdr:sp macro="" textlink="$T$13">
            <xdr:nvSpPr>
              <xdr:cNvPr id="92" name="Rectangle 91"/>
              <xdr:cNvSpPr/>
            </xdr:nvSpPr>
            <xdr:spPr>
              <a:xfrm>
                <a:off x="1361352" y="5360895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D67562AA-9ECA-4F9A-815F-62107B2108EA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24</a:t>
                </a:fld>
                <a:endParaRPr lang="en-US" sz="900"/>
              </a:p>
            </xdr:txBody>
          </xdr:sp>
          <xdr:sp macro="" textlink="$T$14">
            <xdr:nvSpPr>
              <xdr:cNvPr id="93" name="Rectangle 92"/>
              <xdr:cNvSpPr/>
            </xdr:nvSpPr>
            <xdr:spPr>
              <a:xfrm>
                <a:off x="1359434" y="5939760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C294E677-5878-4257-A950-4B5E41C36ACA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  <xdr:sp macro="" textlink="$T$15">
            <xdr:nvSpPr>
              <xdr:cNvPr id="94" name="Rectangle 93"/>
              <xdr:cNvSpPr/>
            </xdr:nvSpPr>
            <xdr:spPr>
              <a:xfrm>
                <a:off x="1358151" y="6428976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049A3EFD-250A-45A8-9E8D-03BF7DE0634B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21</a:t>
                </a:fld>
                <a:endParaRPr lang="en-US" sz="900"/>
              </a:p>
            </xdr:txBody>
          </xdr:sp>
        </xdr:grpSp>
        <xdr:grpSp>
          <xdr:nvGrpSpPr>
            <xdr:cNvPr id="95" name="Group 94"/>
            <xdr:cNvGrpSpPr/>
          </xdr:nvGrpSpPr>
          <xdr:grpSpPr>
            <a:xfrm>
              <a:off x="23631604" y="5257799"/>
              <a:ext cx="396368" cy="1799982"/>
              <a:chOff x="1347266" y="4835817"/>
              <a:chExt cx="396368" cy="1799982"/>
            </a:xfrm>
          </xdr:grpSpPr>
          <xdr:sp macro="" textlink="$R$12">
            <xdr:nvSpPr>
              <xdr:cNvPr id="96" name="Rectangle 9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3DE454B8-007C-4CC1-B733-6778F5AF9B7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22</a:t>
                </a:fld>
                <a:endParaRPr lang="en-US" sz="900"/>
              </a:p>
            </xdr:txBody>
          </xdr:sp>
          <xdr:sp macro="" textlink="$R$13">
            <xdr:nvSpPr>
              <xdr:cNvPr id="97" name="Rectangle 96"/>
              <xdr:cNvSpPr/>
            </xdr:nvSpPr>
            <xdr:spPr>
              <a:xfrm>
                <a:off x="1361353" y="5350006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D6BC55CE-19FB-4FF7-A256-D27ABE178F94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  <xdr:sp macro="" textlink="$R$14">
            <xdr:nvSpPr>
              <xdr:cNvPr id="98" name="Rectangle 97"/>
              <xdr:cNvSpPr/>
            </xdr:nvSpPr>
            <xdr:spPr>
              <a:xfrm>
                <a:off x="1348548" y="5820014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1852AD38-A510-4DC9-9D50-9E070273C9A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17</a:t>
                </a:fld>
                <a:endParaRPr lang="en-US" sz="900"/>
              </a:p>
            </xdr:txBody>
          </xdr:sp>
          <xdr:sp macro="" textlink="$R$15">
            <xdr:nvSpPr>
              <xdr:cNvPr id="99" name="Rectangle 98"/>
              <xdr:cNvSpPr/>
            </xdr:nvSpPr>
            <xdr:spPr>
              <a:xfrm>
                <a:off x="1347266" y="6352771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16C6F316-1D02-4516-A88E-78EDC79A70AE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24</a:t>
                </a:fld>
                <a:endParaRPr lang="en-US" sz="900"/>
              </a:p>
            </xdr:txBody>
          </xdr:sp>
        </xdr:grpSp>
        <xdr:grpSp>
          <xdr:nvGrpSpPr>
            <xdr:cNvPr id="100" name="Group 99"/>
            <xdr:cNvGrpSpPr/>
          </xdr:nvGrpSpPr>
          <xdr:grpSpPr>
            <a:xfrm>
              <a:off x="24144515" y="5323114"/>
              <a:ext cx="395086" cy="1897956"/>
              <a:chOff x="1348548" y="4835817"/>
              <a:chExt cx="395086" cy="1897956"/>
            </a:xfrm>
          </xdr:grpSpPr>
          <xdr:sp macro="" textlink="$S$12">
            <xdr:nvSpPr>
              <xdr:cNvPr id="101" name="Rectangle 100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C7D4998E-468D-4D70-BB5B-95E1D1042EE9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24</a:t>
                </a:fld>
                <a:endParaRPr lang="en-US" sz="900"/>
              </a:p>
            </xdr:txBody>
          </xdr:sp>
          <xdr:sp macro="" textlink="$S$13">
            <xdr:nvSpPr>
              <xdr:cNvPr id="102" name="Rectangle 101"/>
              <xdr:cNvSpPr/>
            </xdr:nvSpPr>
            <xdr:spPr>
              <a:xfrm>
                <a:off x="1361353" y="5371781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FE8A5BBD-F2FD-4D33-AB51-CDC81D047684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  <xdr:sp macro="" textlink="$S$14">
            <xdr:nvSpPr>
              <xdr:cNvPr id="103" name="Rectangle 102"/>
              <xdr:cNvSpPr/>
            </xdr:nvSpPr>
            <xdr:spPr>
              <a:xfrm>
                <a:off x="1348548" y="5907103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7AFDB3F8-FCDF-4CD1-9B29-22D050E87EB0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20</a:t>
                </a:fld>
                <a:endParaRPr lang="en-US" sz="900"/>
              </a:p>
            </xdr:txBody>
          </xdr:sp>
          <xdr:sp macro="" textlink="$S$15">
            <xdr:nvSpPr>
              <xdr:cNvPr id="104" name="Rectangle 103"/>
              <xdr:cNvSpPr/>
            </xdr:nvSpPr>
            <xdr:spPr>
              <a:xfrm>
                <a:off x="1358152" y="6450745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AE0875BC-72D8-4406-A075-F88CF6A1E059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23</a:t>
                </a:fld>
                <a:endParaRPr lang="en-US" sz="900"/>
              </a:p>
            </xdr:txBody>
          </xdr:sp>
        </xdr:grpSp>
        <xdr:grpSp>
          <xdr:nvGrpSpPr>
            <xdr:cNvPr id="105" name="Group 104"/>
            <xdr:cNvGrpSpPr/>
          </xdr:nvGrpSpPr>
          <xdr:grpSpPr>
            <a:xfrm>
              <a:off x="25145998" y="5344883"/>
              <a:ext cx="401492" cy="1843529"/>
              <a:chOff x="1359432" y="4835817"/>
              <a:chExt cx="401492" cy="1843529"/>
            </a:xfrm>
          </xdr:grpSpPr>
          <xdr:sp macro="" textlink="$U$12">
            <xdr:nvSpPr>
              <xdr:cNvPr id="106" name="Rectangle 105"/>
              <xdr:cNvSpPr/>
            </xdr:nvSpPr>
            <xdr:spPr>
              <a:xfrm>
                <a:off x="1362634" y="4835817"/>
                <a:ext cx="381000" cy="28879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F2C0EDC6-D358-44A4-BEEC-95DFC52F1B6B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25</a:t>
                </a:fld>
                <a:endParaRPr lang="en-US" sz="900"/>
              </a:p>
            </xdr:txBody>
          </xdr:sp>
          <xdr:sp macro="" textlink="$U$13">
            <xdr:nvSpPr>
              <xdr:cNvPr id="107" name="Rectangle 106"/>
              <xdr:cNvSpPr/>
            </xdr:nvSpPr>
            <xdr:spPr>
              <a:xfrm>
                <a:off x="1372238" y="5360895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7E83EEF1-E3AB-48E1-B637-B7D8B0624E0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25</a:t>
                </a:fld>
                <a:endParaRPr lang="en-US" sz="900"/>
              </a:p>
            </xdr:txBody>
          </xdr:sp>
          <xdr:sp macro="" textlink="$U$14">
            <xdr:nvSpPr>
              <xdr:cNvPr id="108" name="Rectangle 107"/>
              <xdr:cNvSpPr/>
            </xdr:nvSpPr>
            <xdr:spPr>
              <a:xfrm>
                <a:off x="1359432" y="5950646"/>
                <a:ext cx="381000" cy="28879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D6D4E53C-2163-4DC4-A4C2-7885D277890E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19</a:t>
                </a:fld>
                <a:endParaRPr lang="en-US" sz="900"/>
              </a:p>
            </xdr:txBody>
          </xdr:sp>
          <xdr:sp macro="" textlink="$U$15">
            <xdr:nvSpPr>
              <xdr:cNvPr id="109" name="Rectangle 108"/>
              <xdr:cNvSpPr/>
            </xdr:nvSpPr>
            <xdr:spPr>
              <a:xfrm>
                <a:off x="1379924" y="6396318"/>
                <a:ext cx="381000" cy="28302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fld id="{7F35C596-7925-4ADD-A631-C5C1E602B09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l"/>
                  <a:t>22</a:t>
                </a:fld>
                <a:endParaRPr lang="en-US" sz="900"/>
              </a:p>
            </xdr:txBody>
          </xdr:sp>
        </xdr:grpSp>
      </xdr:grpSp>
      <xdr:grpSp>
        <xdr:nvGrpSpPr>
          <xdr:cNvPr id="122" name="Group 121"/>
          <xdr:cNvGrpSpPr/>
        </xdr:nvGrpSpPr>
        <xdr:grpSpPr>
          <a:xfrm>
            <a:off x="15462067" y="1589315"/>
            <a:ext cx="10118271" cy="6074228"/>
            <a:chOff x="15462067" y="1589315"/>
            <a:chExt cx="10118271" cy="6074228"/>
          </a:xfrm>
        </xdr:grpSpPr>
        <xdr:grpSp>
          <xdr:nvGrpSpPr>
            <xdr:cNvPr id="121" name="Group 120"/>
            <xdr:cNvGrpSpPr/>
          </xdr:nvGrpSpPr>
          <xdr:grpSpPr>
            <a:xfrm>
              <a:off x="15462067" y="2612571"/>
              <a:ext cx="10118271" cy="2466993"/>
              <a:chOff x="15462067" y="2612571"/>
              <a:chExt cx="10118271" cy="2466993"/>
            </a:xfrm>
          </xdr:grpSpPr>
          <xdr:cxnSp macro="">
            <xdr:nvCxnSpPr>
              <xdr:cNvPr id="4" name="Straight Connector 3"/>
              <xdr:cNvCxnSpPr/>
            </xdr:nvCxnSpPr>
            <xdr:spPr>
              <a:xfrm>
                <a:off x="15462067" y="5079564"/>
                <a:ext cx="10108476" cy="0"/>
              </a:xfrm>
              <a:prstGeom prst="line">
                <a:avLst/>
              </a:prstGeom>
              <a:ln w="2857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10" name="Straight Connector 109"/>
              <xdr:cNvCxnSpPr/>
            </xdr:nvCxnSpPr>
            <xdr:spPr>
              <a:xfrm>
                <a:off x="15462067" y="2612571"/>
                <a:ext cx="10118271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3" name="Group 112"/>
            <xdr:cNvGrpSpPr/>
          </xdr:nvGrpSpPr>
          <xdr:grpSpPr>
            <a:xfrm>
              <a:off x="18026742" y="1589315"/>
              <a:ext cx="5018315" cy="6074228"/>
              <a:chOff x="18026742" y="1589315"/>
              <a:chExt cx="5018315" cy="6074228"/>
            </a:xfrm>
          </xdr:grpSpPr>
          <xdr:cxnSp macro="">
            <xdr:nvCxnSpPr>
              <xdr:cNvPr id="116" name="Straight Connector 115"/>
              <xdr:cNvCxnSpPr/>
            </xdr:nvCxnSpPr>
            <xdr:spPr>
              <a:xfrm>
                <a:off x="18026742" y="1589315"/>
                <a:ext cx="0" cy="607422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17" name="Straight Connector 116"/>
              <xdr:cNvCxnSpPr/>
            </xdr:nvCxnSpPr>
            <xdr:spPr>
              <a:xfrm>
                <a:off x="20535899" y="1589315"/>
                <a:ext cx="0" cy="607422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20" name="Straight Connector 119"/>
              <xdr:cNvCxnSpPr/>
            </xdr:nvCxnSpPr>
            <xdr:spPr>
              <a:xfrm>
                <a:off x="23045057" y="1589315"/>
                <a:ext cx="0" cy="607422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128" name="Group 127"/>
          <xdr:cNvGrpSpPr/>
        </xdr:nvGrpSpPr>
        <xdr:grpSpPr>
          <a:xfrm>
            <a:off x="15697199" y="1654629"/>
            <a:ext cx="9601200" cy="228598"/>
            <a:chOff x="15718971" y="1665515"/>
            <a:chExt cx="9601200" cy="228598"/>
          </a:xfrm>
        </xdr:grpSpPr>
        <xdr:sp macro="" textlink="$G$1">
          <xdr:nvSpPr>
            <xdr:cNvPr id="123" name="Rectangle 122"/>
            <xdr:cNvSpPr/>
          </xdr:nvSpPr>
          <xdr:spPr>
            <a:xfrm>
              <a:off x="18306143" y="1665515"/>
              <a:ext cx="1948541" cy="228598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EE12B24F-29B8-4641-906A-533B02C51AAA}" type="TxLink">
                <a:rPr lang="en-US" sz="12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Ambuja Cement</a:t>
              </a:fld>
              <a:endParaRPr lang="en-US" sz="1600"/>
            </a:p>
          </xdr:txBody>
        </xdr:sp>
        <xdr:sp macro="" textlink="$L$1">
          <xdr:nvSpPr>
            <xdr:cNvPr id="124" name="Rectangle 123"/>
            <xdr:cNvSpPr/>
          </xdr:nvSpPr>
          <xdr:spPr>
            <a:xfrm>
              <a:off x="20838886" y="1665515"/>
              <a:ext cx="1948541" cy="228598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383C5EA0-51F4-4412-B0C9-C6458825056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JK Lakshmi Cement</a:t>
              </a:fld>
              <a:endParaRPr lang="en-US" sz="1600"/>
            </a:p>
          </xdr:txBody>
        </xdr:sp>
        <xdr:sp macro="" textlink="$B$1">
          <xdr:nvSpPr>
            <xdr:cNvPr id="126" name="Rectangle 125"/>
            <xdr:cNvSpPr/>
          </xdr:nvSpPr>
          <xdr:spPr>
            <a:xfrm>
              <a:off x="15718971" y="1665515"/>
              <a:ext cx="1948541" cy="228598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DD78BCAB-DD4C-46AD-81C4-5B67FBA9A0F9}" type="TxLink">
                <a:rPr lang="en-US" sz="12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ACC Ltd</a:t>
              </a:fld>
              <a:endParaRPr lang="en-US" sz="1200"/>
            </a:p>
          </xdr:txBody>
        </xdr:sp>
        <xdr:sp macro="" textlink="$Q$1">
          <xdr:nvSpPr>
            <xdr:cNvPr id="127" name="Rectangle 126"/>
            <xdr:cNvSpPr/>
          </xdr:nvSpPr>
          <xdr:spPr>
            <a:xfrm>
              <a:off x="23371630" y="1665515"/>
              <a:ext cx="1948541" cy="228598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688EA006-28B3-419D-88A8-D0235DD4A980}" type="TxLink">
                <a:rPr lang="en-US" sz="12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Ultratech Cement</a:t>
              </a:fld>
              <a:endParaRPr lang="en-US" sz="1600"/>
            </a:p>
          </xdr:txBody>
        </xdr:sp>
      </xdr:grpSp>
      <xdr:grpSp>
        <xdr:nvGrpSpPr>
          <xdr:cNvPr id="131" name="Group 130"/>
          <xdr:cNvGrpSpPr/>
        </xdr:nvGrpSpPr>
        <xdr:grpSpPr>
          <a:xfrm>
            <a:off x="15057119" y="968829"/>
            <a:ext cx="10905310" cy="7086599"/>
            <a:chOff x="15057119" y="968829"/>
            <a:chExt cx="10905310" cy="7086599"/>
          </a:xfrm>
        </xdr:grpSpPr>
        <xdr:sp macro="" textlink="">
          <xdr:nvSpPr>
            <xdr:cNvPr id="5" name="Rectangle 4"/>
            <xdr:cNvSpPr/>
          </xdr:nvSpPr>
          <xdr:spPr>
            <a:xfrm>
              <a:off x="15125699" y="968829"/>
              <a:ext cx="288473" cy="6955971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" name="TextBox 5"/>
            <xdr:cNvSpPr txBox="1"/>
          </xdr:nvSpPr>
          <xdr:spPr>
            <a:xfrm>
              <a:off x="15057119" y="4702791"/>
              <a:ext cx="678180" cy="255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>
                  <a:solidFill>
                    <a:srgbClr val="00B050"/>
                  </a:solidFill>
                </a:rPr>
                <a:t>Profit</a:t>
              </a:r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068005" y="5102605"/>
              <a:ext cx="678180" cy="25218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>
                  <a:solidFill>
                    <a:schemeClr val="accent2"/>
                  </a:solidFill>
                </a:rPr>
                <a:t>Costs</a:t>
              </a:r>
            </a:p>
          </xdr:txBody>
        </xdr:sp>
        <xdr:sp macro="" textlink="$A$22">
          <xdr:nvSpPr>
            <xdr:cNvPr id="129" name="TextBox 128"/>
            <xdr:cNvSpPr txBox="1"/>
          </xdr:nvSpPr>
          <xdr:spPr>
            <a:xfrm>
              <a:off x="15078890" y="2438561"/>
              <a:ext cx="640081" cy="6965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fld id="{692F2DBB-E077-4DE3-BF00-D9ECE097C0E3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/>
                <a:t>YOY Profit % Delta</a:t>
              </a:fld>
              <a:endParaRPr lang="en-US" sz="1100">
                <a:solidFill>
                  <a:srgbClr val="00B050"/>
                </a:solidFill>
              </a:endParaRPr>
            </a:p>
          </xdr:txBody>
        </xdr:sp>
        <xdr:sp macro="" textlink="">
          <xdr:nvSpPr>
            <xdr:cNvPr id="130" name="Rectangle 129"/>
            <xdr:cNvSpPr/>
          </xdr:nvSpPr>
          <xdr:spPr>
            <a:xfrm>
              <a:off x="25652184" y="1099457"/>
              <a:ext cx="310245" cy="6955971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98420" y="11430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106680</xdr:colOff>
      <xdr:row>1</xdr:row>
      <xdr:rowOff>304800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01840" y="18288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oo" refreshedDate="42544.459828703701" createdVersion="5" refreshedVersion="5" minRefreshableVersion="3" recordCount="20">
  <cacheSource type="worksheet">
    <worksheetSource name="Table2"/>
  </cacheSource>
  <cacheFields count="7">
    <cacheField name="Company" numFmtId="0">
      <sharedItems count="4">
        <s v="ACC Ltd"/>
        <s v="Ultratech Cement"/>
        <s v="Ambuja Cement"/>
        <s v="JK Lakshmi Cement"/>
      </sharedItems>
    </cacheField>
    <cacheField name="Variable" numFmtId="0">
      <sharedItems count="5">
        <s v="Other variable cost"/>
        <s v="Power &amp; Fuel"/>
        <s v="Freight &amp; Forwarding"/>
        <s v="Fixed Cost"/>
        <s v="Profit"/>
      </sharedItems>
    </cacheField>
    <cacheField name="2011" numFmtId="0">
      <sharedItems containsSemiMixedTypes="0" containsString="0" containsNumber="1" containsInteger="1" minValue="8" maxValue="30"/>
    </cacheField>
    <cacheField name="2012" numFmtId="0">
      <sharedItems containsSemiMixedTypes="0" containsString="0" containsNumber="1" containsInteger="1" minValue="9" maxValue="26"/>
    </cacheField>
    <cacheField name="2013" numFmtId="0">
      <sharedItems containsSemiMixedTypes="0" containsString="0" containsNumber="1" containsInteger="1" minValue="7" maxValue="29"/>
    </cacheField>
    <cacheField name="2014" numFmtId="0">
      <sharedItems containsSemiMixedTypes="0" containsString="0" containsNumber="1" containsInteger="1" minValue="8" maxValue="30"/>
    </cacheField>
    <cacheField name="2015" numFmtId="0">
      <sharedItems containsSemiMixedTypes="0" containsString="0" containsNumber="1" containsInteger="1" minValue="8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J4:AD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B4:H24" totalsRowShown="0"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tabSelected="1" zoomScale="70" zoomScaleNormal="70" workbookViewId="0"/>
  </sheetViews>
  <sheetFormatPr defaultRowHeight="14.4" x14ac:dyDescent="0.3"/>
  <cols>
    <col min="1" max="1" width="19.77734375" bestFit="1" customWidth="1"/>
  </cols>
  <sheetData>
    <row r="1" spans="1:43" x14ac:dyDescent="0.3">
      <c r="A1" s="15"/>
      <c r="B1" s="28" t="s">
        <v>7</v>
      </c>
      <c r="C1" s="28"/>
      <c r="D1" s="28"/>
      <c r="E1" s="28"/>
      <c r="F1" s="28"/>
      <c r="G1" s="28" t="s">
        <v>14</v>
      </c>
      <c r="H1" s="28"/>
      <c r="I1" s="28"/>
      <c r="J1" s="28"/>
      <c r="K1" s="28"/>
      <c r="L1" s="28" t="s">
        <v>15</v>
      </c>
      <c r="M1" s="28"/>
      <c r="N1" s="28"/>
      <c r="O1" s="28"/>
      <c r="P1" s="28"/>
      <c r="Q1" s="28" t="s">
        <v>13</v>
      </c>
      <c r="R1" s="28"/>
      <c r="S1" s="28"/>
      <c r="T1" s="28"/>
      <c r="U1" s="28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x14ac:dyDescent="0.3">
      <c r="A2" s="15"/>
      <c r="B2" s="27">
        <v>2011</v>
      </c>
      <c r="C2" s="27">
        <v>2012</v>
      </c>
      <c r="D2" s="27">
        <v>2013</v>
      </c>
      <c r="E2" s="27">
        <v>2014</v>
      </c>
      <c r="F2" s="27">
        <v>2015</v>
      </c>
      <c r="G2" s="27">
        <v>2011</v>
      </c>
      <c r="H2" s="27">
        <v>2012</v>
      </c>
      <c r="I2" s="27">
        <v>2013</v>
      </c>
      <c r="J2" s="27">
        <v>2014</v>
      </c>
      <c r="K2" s="27">
        <v>2015</v>
      </c>
      <c r="L2" s="27">
        <v>2011</v>
      </c>
      <c r="M2" s="27">
        <v>2012</v>
      </c>
      <c r="N2" s="27">
        <v>2013</v>
      </c>
      <c r="O2" s="27">
        <v>2014</v>
      </c>
      <c r="P2" s="27">
        <v>2015</v>
      </c>
      <c r="Q2" s="27">
        <v>2011</v>
      </c>
      <c r="R2" s="27">
        <v>2012</v>
      </c>
      <c r="S2" s="27">
        <v>2013</v>
      </c>
      <c r="T2" s="27">
        <v>2014</v>
      </c>
      <c r="U2" s="27">
        <v>2015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x14ac:dyDescent="0.3">
      <c r="A3" s="1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3" x14ac:dyDescent="0.3">
      <c r="A4" s="15" t="s">
        <v>11</v>
      </c>
      <c r="B4" s="17">
        <v>27</v>
      </c>
      <c r="C4" s="17">
        <v>26</v>
      </c>
      <c r="D4" s="17">
        <v>29</v>
      </c>
      <c r="E4" s="17">
        <v>29</v>
      </c>
      <c r="F4" s="17">
        <v>30</v>
      </c>
      <c r="G4" s="17">
        <v>25</v>
      </c>
      <c r="H4" s="17">
        <v>25</v>
      </c>
      <c r="I4" s="17">
        <v>27</v>
      </c>
      <c r="J4" s="17">
        <v>27</v>
      </c>
      <c r="K4" s="17">
        <v>30</v>
      </c>
      <c r="L4" s="17">
        <v>19</v>
      </c>
      <c r="M4" s="17">
        <v>20</v>
      </c>
      <c r="N4" s="17">
        <v>19</v>
      </c>
      <c r="O4" s="17">
        <v>19</v>
      </c>
      <c r="P4" s="17">
        <v>18</v>
      </c>
      <c r="Q4" s="17">
        <v>24</v>
      </c>
      <c r="R4" s="17">
        <v>22</v>
      </c>
      <c r="S4" s="17">
        <v>22</v>
      </c>
      <c r="T4" s="17">
        <v>24</v>
      </c>
      <c r="U4" s="17">
        <v>24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3" x14ac:dyDescent="0.3">
      <c r="A5" s="15" t="s">
        <v>10</v>
      </c>
      <c r="B5" s="17">
        <v>20</v>
      </c>
      <c r="C5" s="17">
        <v>20</v>
      </c>
      <c r="D5" s="17">
        <v>21</v>
      </c>
      <c r="E5" s="17">
        <v>22</v>
      </c>
      <c r="F5" s="17">
        <v>23</v>
      </c>
      <c r="G5" s="17">
        <v>23</v>
      </c>
      <c r="H5" s="17">
        <v>23</v>
      </c>
      <c r="I5" s="17">
        <v>25</v>
      </c>
      <c r="J5" s="17">
        <v>24</v>
      </c>
      <c r="K5" s="17">
        <v>27</v>
      </c>
      <c r="L5" s="17">
        <v>20</v>
      </c>
      <c r="M5" s="17">
        <v>19</v>
      </c>
      <c r="N5" s="17">
        <v>21</v>
      </c>
      <c r="O5" s="17">
        <v>22</v>
      </c>
      <c r="P5" s="17">
        <v>22</v>
      </c>
      <c r="Q5" s="17">
        <v>22</v>
      </c>
      <c r="R5" s="17">
        <v>20</v>
      </c>
      <c r="S5" s="17">
        <v>21</v>
      </c>
      <c r="T5" s="17">
        <v>23</v>
      </c>
      <c r="U5" s="17">
        <v>24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3" x14ac:dyDescent="0.3">
      <c r="A6" s="15" t="s">
        <v>8</v>
      </c>
      <c r="B6" s="17">
        <v>15</v>
      </c>
      <c r="C6" s="17">
        <v>18</v>
      </c>
      <c r="D6" s="17">
        <v>22</v>
      </c>
      <c r="E6" s="17">
        <v>20</v>
      </c>
      <c r="F6" s="17">
        <v>19</v>
      </c>
      <c r="G6" s="17">
        <v>11</v>
      </c>
      <c r="H6" s="17">
        <v>9</v>
      </c>
      <c r="I6" s="17">
        <v>13</v>
      </c>
      <c r="J6" s="17">
        <v>12</v>
      </c>
      <c r="K6" s="17">
        <v>11</v>
      </c>
      <c r="L6" s="17">
        <v>23</v>
      </c>
      <c r="M6" s="17">
        <v>25</v>
      </c>
      <c r="N6" s="17">
        <v>26</v>
      </c>
      <c r="O6" s="17">
        <v>30</v>
      </c>
      <c r="P6" s="17">
        <v>29</v>
      </c>
      <c r="Q6" s="17">
        <v>16</v>
      </c>
      <c r="R6" s="17">
        <v>17</v>
      </c>
      <c r="S6" s="17">
        <v>18</v>
      </c>
      <c r="T6" s="17">
        <v>19</v>
      </c>
      <c r="U6" s="17">
        <v>18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x14ac:dyDescent="0.3">
      <c r="A7" s="15" t="s">
        <v>9</v>
      </c>
      <c r="B7" s="17">
        <v>23</v>
      </c>
      <c r="C7" s="17">
        <v>21</v>
      </c>
      <c r="D7" s="17">
        <v>21</v>
      </c>
      <c r="E7" s="17">
        <v>21</v>
      </c>
      <c r="F7" s="17">
        <v>20</v>
      </c>
      <c r="G7" s="17">
        <v>23</v>
      </c>
      <c r="H7" s="17">
        <v>24</v>
      </c>
      <c r="I7" s="17">
        <v>22</v>
      </c>
      <c r="J7" s="17">
        <v>23</v>
      </c>
      <c r="K7" s="17">
        <v>22</v>
      </c>
      <c r="L7" s="17">
        <v>30</v>
      </c>
      <c r="M7" s="17">
        <v>24</v>
      </c>
      <c r="N7" s="17">
        <v>20</v>
      </c>
      <c r="O7" s="17">
        <v>21</v>
      </c>
      <c r="P7" s="17">
        <v>21</v>
      </c>
      <c r="Q7" s="17">
        <v>23</v>
      </c>
      <c r="R7" s="17">
        <v>24</v>
      </c>
      <c r="S7" s="17">
        <v>21</v>
      </c>
      <c r="T7" s="17">
        <v>20</v>
      </c>
      <c r="U7" s="17">
        <v>21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x14ac:dyDescent="0.3">
      <c r="A8" s="15" t="s">
        <v>12</v>
      </c>
      <c r="B8" s="17">
        <v>15</v>
      </c>
      <c r="C8" s="17">
        <v>15</v>
      </c>
      <c r="D8" s="17">
        <v>7</v>
      </c>
      <c r="E8" s="17">
        <v>8</v>
      </c>
      <c r="F8" s="17">
        <v>8</v>
      </c>
      <c r="G8" s="17">
        <v>18</v>
      </c>
      <c r="H8" s="17">
        <v>19</v>
      </c>
      <c r="I8" s="17">
        <v>13</v>
      </c>
      <c r="J8" s="17">
        <v>14</v>
      </c>
      <c r="K8" s="17">
        <v>10</v>
      </c>
      <c r="L8" s="17">
        <v>8</v>
      </c>
      <c r="M8" s="17">
        <v>12</v>
      </c>
      <c r="N8" s="17">
        <v>14</v>
      </c>
      <c r="O8" s="17">
        <v>8</v>
      </c>
      <c r="P8" s="17">
        <v>10</v>
      </c>
      <c r="Q8" s="17">
        <v>17</v>
      </c>
      <c r="R8" s="17">
        <v>17</v>
      </c>
      <c r="S8" s="17">
        <v>8</v>
      </c>
      <c r="T8" s="17">
        <v>9</v>
      </c>
      <c r="U8" s="17">
        <v>9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x14ac:dyDescent="0.3">
      <c r="A9" s="15"/>
      <c r="B9" s="17">
        <f t="shared" ref="B9:U9" si="0">SUM(B4:B8)</f>
        <v>100</v>
      </c>
      <c r="C9" s="17">
        <f t="shared" si="0"/>
        <v>100</v>
      </c>
      <c r="D9" s="17">
        <f t="shared" si="0"/>
        <v>100</v>
      </c>
      <c r="E9" s="17">
        <f t="shared" si="0"/>
        <v>100</v>
      </c>
      <c r="F9" s="17">
        <f t="shared" si="0"/>
        <v>100</v>
      </c>
      <c r="G9" s="17">
        <f t="shared" si="0"/>
        <v>100</v>
      </c>
      <c r="H9" s="17">
        <f t="shared" si="0"/>
        <v>100</v>
      </c>
      <c r="I9" s="17">
        <f t="shared" si="0"/>
        <v>100</v>
      </c>
      <c r="J9" s="17">
        <f t="shared" si="0"/>
        <v>100</v>
      </c>
      <c r="K9" s="17">
        <f t="shared" si="0"/>
        <v>100</v>
      </c>
      <c r="L9" s="17">
        <f t="shared" si="0"/>
        <v>100</v>
      </c>
      <c r="M9" s="17">
        <f t="shared" si="0"/>
        <v>100</v>
      </c>
      <c r="N9" s="17">
        <f t="shared" si="0"/>
        <v>100</v>
      </c>
      <c r="O9" s="17">
        <f t="shared" si="0"/>
        <v>100</v>
      </c>
      <c r="P9" s="17">
        <f t="shared" si="0"/>
        <v>100</v>
      </c>
      <c r="Q9" s="17">
        <f t="shared" si="0"/>
        <v>102</v>
      </c>
      <c r="R9" s="17">
        <f t="shared" si="0"/>
        <v>100</v>
      </c>
      <c r="S9" s="17">
        <f t="shared" si="0"/>
        <v>90</v>
      </c>
      <c r="T9" s="17">
        <f t="shared" si="0"/>
        <v>95</v>
      </c>
      <c r="U9" s="17">
        <f t="shared" si="0"/>
        <v>96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x14ac:dyDescent="0.3">
      <c r="A11" s="15"/>
      <c r="B11" s="26" t="str">
        <f>"'"&amp;RIGHT(B2,2)</f>
        <v>'11</v>
      </c>
      <c r="C11" s="26" t="str">
        <f t="shared" ref="C11:U11" si="1">"'"&amp;RIGHT(C2,2)</f>
        <v>'12</v>
      </c>
      <c r="D11" s="26" t="str">
        <f t="shared" si="1"/>
        <v>'13</v>
      </c>
      <c r="E11" s="26" t="str">
        <f t="shared" si="1"/>
        <v>'14</v>
      </c>
      <c r="F11" s="26" t="str">
        <f t="shared" si="1"/>
        <v>'15</v>
      </c>
      <c r="G11" s="26" t="str">
        <f t="shared" si="1"/>
        <v>'11</v>
      </c>
      <c r="H11" s="26" t="str">
        <f t="shared" si="1"/>
        <v>'12</v>
      </c>
      <c r="I11" s="26" t="str">
        <f t="shared" si="1"/>
        <v>'13</v>
      </c>
      <c r="J11" s="26" t="str">
        <f t="shared" si="1"/>
        <v>'14</v>
      </c>
      <c r="K11" s="26" t="str">
        <f t="shared" si="1"/>
        <v>'15</v>
      </c>
      <c r="L11" s="26" t="str">
        <f t="shared" si="1"/>
        <v>'11</v>
      </c>
      <c r="M11" s="26" t="str">
        <f t="shared" si="1"/>
        <v>'12</v>
      </c>
      <c r="N11" s="26" t="str">
        <f t="shared" si="1"/>
        <v>'13</v>
      </c>
      <c r="O11" s="26" t="str">
        <f t="shared" si="1"/>
        <v>'14</v>
      </c>
      <c r="P11" s="26" t="str">
        <f t="shared" si="1"/>
        <v>'15</v>
      </c>
      <c r="Q11" s="26" t="str">
        <f t="shared" si="1"/>
        <v>'11</v>
      </c>
      <c r="R11" s="26" t="str">
        <f t="shared" si="1"/>
        <v>'12</v>
      </c>
      <c r="S11" s="26" t="str">
        <f t="shared" si="1"/>
        <v>'13</v>
      </c>
      <c r="T11" s="26" t="str">
        <f t="shared" si="1"/>
        <v>'14</v>
      </c>
      <c r="U11" s="26" t="str">
        <f t="shared" si="1"/>
        <v>'15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x14ac:dyDescent="0.3">
      <c r="A12" s="15" t="str">
        <f>A4</f>
        <v>Fixed Cost</v>
      </c>
      <c r="B12" s="18">
        <f>(B4/B$9)*100</f>
        <v>27</v>
      </c>
      <c r="C12" s="18">
        <f t="shared" ref="C12:U12" si="2">(C4/C$9)*100</f>
        <v>26</v>
      </c>
      <c r="D12" s="18">
        <f t="shared" si="2"/>
        <v>28.999999999999996</v>
      </c>
      <c r="E12" s="18">
        <f t="shared" si="2"/>
        <v>28.999999999999996</v>
      </c>
      <c r="F12" s="18">
        <f t="shared" si="2"/>
        <v>30</v>
      </c>
      <c r="G12" s="18">
        <f t="shared" si="2"/>
        <v>25</v>
      </c>
      <c r="H12" s="18">
        <f t="shared" si="2"/>
        <v>25</v>
      </c>
      <c r="I12" s="18">
        <f t="shared" si="2"/>
        <v>27</v>
      </c>
      <c r="J12" s="18">
        <f t="shared" si="2"/>
        <v>27</v>
      </c>
      <c r="K12" s="18">
        <f t="shared" si="2"/>
        <v>30</v>
      </c>
      <c r="L12" s="18">
        <f t="shared" si="2"/>
        <v>19</v>
      </c>
      <c r="M12" s="18">
        <f t="shared" si="2"/>
        <v>20</v>
      </c>
      <c r="N12" s="18">
        <f t="shared" si="2"/>
        <v>19</v>
      </c>
      <c r="O12" s="18">
        <f t="shared" si="2"/>
        <v>19</v>
      </c>
      <c r="P12" s="18">
        <f t="shared" si="2"/>
        <v>18</v>
      </c>
      <c r="Q12" s="19">
        <f t="shared" si="2"/>
        <v>23.52941176470588</v>
      </c>
      <c r="R12" s="19">
        <f t="shared" si="2"/>
        <v>22</v>
      </c>
      <c r="S12" s="19">
        <f t="shared" si="2"/>
        <v>24.444444444444443</v>
      </c>
      <c r="T12" s="19">
        <f t="shared" si="2"/>
        <v>25.263157894736842</v>
      </c>
      <c r="U12" s="19">
        <f t="shared" si="2"/>
        <v>25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x14ac:dyDescent="0.3">
      <c r="A13" s="15" t="str">
        <f t="shared" ref="A13:A16" si="3">A5</f>
        <v>Freight &amp; Forwarding</v>
      </c>
      <c r="B13" s="18">
        <f t="shared" ref="B13:U13" si="4">(B5/B$9)*100</f>
        <v>20</v>
      </c>
      <c r="C13" s="18">
        <f t="shared" si="4"/>
        <v>20</v>
      </c>
      <c r="D13" s="18">
        <f t="shared" si="4"/>
        <v>21</v>
      </c>
      <c r="E13" s="18">
        <f t="shared" si="4"/>
        <v>22</v>
      </c>
      <c r="F13" s="18">
        <f t="shared" si="4"/>
        <v>23</v>
      </c>
      <c r="G13" s="18">
        <f t="shared" si="4"/>
        <v>23</v>
      </c>
      <c r="H13" s="18">
        <f t="shared" si="4"/>
        <v>23</v>
      </c>
      <c r="I13" s="18">
        <f t="shared" si="4"/>
        <v>25</v>
      </c>
      <c r="J13" s="18">
        <f t="shared" si="4"/>
        <v>24</v>
      </c>
      <c r="K13" s="18">
        <f t="shared" si="4"/>
        <v>27</v>
      </c>
      <c r="L13" s="18">
        <f t="shared" si="4"/>
        <v>20</v>
      </c>
      <c r="M13" s="18">
        <f t="shared" si="4"/>
        <v>19</v>
      </c>
      <c r="N13" s="18">
        <f t="shared" si="4"/>
        <v>21</v>
      </c>
      <c r="O13" s="18">
        <f t="shared" si="4"/>
        <v>22</v>
      </c>
      <c r="P13" s="18">
        <f t="shared" si="4"/>
        <v>22</v>
      </c>
      <c r="Q13" s="19">
        <f t="shared" si="4"/>
        <v>21.568627450980394</v>
      </c>
      <c r="R13" s="19">
        <f t="shared" si="4"/>
        <v>20</v>
      </c>
      <c r="S13" s="19">
        <f t="shared" si="4"/>
        <v>23.333333333333332</v>
      </c>
      <c r="T13" s="19">
        <f t="shared" si="4"/>
        <v>24.210526315789473</v>
      </c>
      <c r="U13" s="19">
        <f t="shared" si="4"/>
        <v>25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x14ac:dyDescent="0.3">
      <c r="A14" s="15" t="str">
        <f t="shared" si="3"/>
        <v>Other variable cost</v>
      </c>
      <c r="B14" s="18">
        <f t="shared" ref="B14:U14" si="5">(B6/B$9)*100</f>
        <v>15</v>
      </c>
      <c r="C14" s="18">
        <f t="shared" si="5"/>
        <v>18</v>
      </c>
      <c r="D14" s="18">
        <f t="shared" si="5"/>
        <v>22</v>
      </c>
      <c r="E14" s="18">
        <f t="shared" si="5"/>
        <v>20</v>
      </c>
      <c r="F14" s="18">
        <f t="shared" si="5"/>
        <v>19</v>
      </c>
      <c r="G14" s="18">
        <f t="shared" si="5"/>
        <v>11</v>
      </c>
      <c r="H14" s="18">
        <f t="shared" si="5"/>
        <v>9</v>
      </c>
      <c r="I14" s="18">
        <f t="shared" si="5"/>
        <v>13</v>
      </c>
      <c r="J14" s="18">
        <f t="shared" si="5"/>
        <v>12</v>
      </c>
      <c r="K14" s="18">
        <f t="shared" si="5"/>
        <v>11</v>
      </c>
      <c r="L14" s="18">
        <f t="shared" si="5"/>
        <v>23</v>
      </c>
      <c r="M14" s="18">
        <f t="shared" si="5"/>
        <v>25</v>
      </c>
      <c r="N14" s="18">
        <f t="shared" si="5"/>
        <v>26</v>
      </c>
      <c r="O14" s="18">
        <f t="shared" si="5"/>
        <v>30</v>
      </c>
      <c r="P14" s="18">
        <f t="shared" si="5"/>
        <v>28.999999999999996</v>
      </c>
      <c r="Q14" s="19">
        <f t="shared" si="5"/>
        <v>15.686274509803921</v>
      </c>
      <c r="R14" s="19">
        <f t="shared" si="5"/>
        <v>17</v>
      </c>
      <c r="S14" s="19">
        <f t="shared" si="5"/>
        <v>20</v>
      </c>
      <c r="T14" s="19">
        <f t="shared" si="5"/>
        <v>20</v>
      </c>
      <c r="U14" s="19">
        <f t="shared" si="5"/>
        <v>18.75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x14ac:dyDescent="0.3">
      <c r="A15" s="15" t="str">
        <f t="shared" si="3"/>
        <v>Power &amp; Fuel</v>
      </c>
      <c r="B15" s="18">
        <f t="shared" ref="B15:U15" si="6">(B7/B$9)*100</f>
        <v>23</v>
      </c>
      <c r="C15" s="18">
        <f t="shared" si="6"/>
        <v>21</v>
      </c>
      <c r="D15" s="18">
        <f t="shared" si="6"/>
        <v>21</v>
      </c>
      <c r="E15" s="18">
        <f t="shared" si="6"/>
        <v>21</v>
      </c>
      <c r="F15" s="18">
        <f t="shared" si="6"/>
        <v>20</v>
      </c>
      <c r="G15" s="18">
        <f t="shared" si="6"/>
        <v>23</v>
      </c>
      <c r="H15" s="18">
        <f t="shared" si="6"/>
        <v>24</v>
      </c>
      <c r="I15" s="18">
        <f t="shared" si="6"/>
        <v>22</v>
      </c>
      <c r="J15" s="18">
        <f t="shared" si="6"/>
        <v>23</v>
      </c>
      <c r="K15" s="18">
        <f t="shared" si="6"/>
        <v>22</v>
      </c>
      <c r="L15" s="18">
        <f t="shared" si="6"/>
        <v>30</v>
      </c>
      <c r="M15" s="18">
        <f t="shared" si="6"/>
        <v>24</v>
      </c>
      <c r="N15" s="18">
        <f t="shared" si="6"/>
        <v>20</v>
      </c>
      <c r="O15" s="18">
        <f t="shared" si="6"/>
        <v>21</v>
      </c>
      <c r="P15" s="18">
        <f t="shared" si="6"/>
        <v>21</v>
      </c>
      <c r="Q15" s="19">
        <f t="shared" si="6"/>
        <v>22.549019607843139</v>
      </c>
      <c r="R15" s="19">
        <f t="shared" si="6"/>
        <v>24</v>
      </c>
      <c r="S15" s="19">
        <f t="shared" si="6"/>
        <v>23.333333333333332</v>
      </c>
      <c r="T15" s="19">
        <f t="shared" si="6"/>
        <v>21.052631578947366</v>
      </c>
      <c r="U15" s="19">
        <f t="shared" si="6"/>
        <v>21.875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x14ac:dyDescent="0.3">
      <c r="A16" s="15" t="str">
        <f t="shared" si="3"/>
        <v>Profit</v>
      </c>
      <c r="B16" s="18">
        <f t="shared" ref="B16:U16" si="7">(B8/B$9)*100</f>
        <v>15</v>
      </c>
      <c r="C16" s="18">
        <f t="shared" si="7"/>
        <v>15</v>
      </c>
      <c r="D16" s="18">
        <f t="shared" si="7"/>
        <v>7.0000000000000009</v>
      </c>
      <c r="E16" s="18">
        <f t="shared" si="7"/>
        <v>8</v>
      </c>
      <c r="F16" s="18">
        <f t="shared" si="7"/>
        <v>8</v>
      </c>
      <c r="G16" s="19">
        <f t="shared" si="7"/>
        <v>18</v>
      </c>
      <c r="H16" s="19">
        <f t="shared" si="7"/>
        <v>19</v>
      </c>
      <c r="I16" s="19">
        <f t="shared" si="7"/>
        <v>13</v>
      </c>
      <c r="J16" s="19">
        <f t="shared" si="7"/>
        <v>14.000000000000002</v>
      </c>
      <c r="K16" s="19">
        <f t="shared" si="7"/>
        <v>10</v>
      </c>
      <c r="L16" s="19">
        <f t="shared" si="7"/>
        <v>8</v>
      </c>
      <c r="M16" s="19">
        <f t="shared" si="7"/>
        <v>12</v>
      </c>
      <c r="N16" s="19">
        <f t="shared" si="7"/>
        <v>14.000000000000002</v>
      </c>
      <c r="O16" s="19">
        <f t="shared" si="7"/>
        <v>8</v>
      </c>
      <c r="P16" s="19">
        <f t="shared" si="7"/>
        <v>10</v>
      </c>
      <c r="Q16" s="19">
        <f t="shared" si="7"/>
        <v>16.666666666666664</v>
      </c>
      <c r="R16" s="19">
        <f t="shared" si="7"/>
        <v>17</v>
      </c>
      <c r="S16" s="19">
        <f t="shared" si="7"/>
        <v>8.8888888888888893</v>
      </c>
      <c r="T16" s="19">
        <f t="shared" si="7"/>
        <v>9.4736842105263168</v>
      </c>
      <c r="U16" s="19">
        <f t="shared" si="7"/>
        <v>9.375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x14ac:dyDescent="0.3">
      <c r="A17" s="21" t="str">
        <f>A12</f>
        <v>Fixed Cost</v>
      </c>
      <c r="B17" s="22">
        <f>-B12</f>
        <v>-27</v>
      </c>
      <c r="C17" s="22">
        <f t="shared" ref="C17:U20" si="8">-C12</f>
        <v>-26</v>
      </c>
      <c r="D17" s="22">
        <f t="shared" si="8"/>
        <v>-28.999999999999996</v>
      </c>
      <c r="E17" s="22">
        <f t="shared" si="8"/>
        <v>-28.999999999999996</v>
      </c>
      <c r="F17" s="22">
        <f t="shared" si="8"/>
        <v>-30</v>
      </c>
      <c r="G17" s="22">
        <f t="shared" si="8"/>
        <v>-25</v>
      </c>
      <c r="H17" s="22">
        <f t="shared" si="8"/>
        <v>-25</v>
      </c>
      <c r="I17" s="22">
        <f t="shared" si="8"/>
        <v>-27</v>
      </c>
      <c r="J17" s="22">
        <f t="shared" si="8"/>
        <v>-27</v>
      </c>
      <c r="K17" s="22">
        <f t="shared" si="8"/>
        <v>-30</v>
      </c>
      <c r="L17" s="22">
        <f t="shared" si="8"/>
        <v>-19</v>
      </c>
      <c r="M17" s="22">
        <f t="shared" si="8"/>
        <v>-20</v>
      </c>
      <c r="N17" s="22">
        <f t="shared" si="8"/>
        <v>-19</v>
      </c>
      <c r="O17" s="22">
        <f t="shared" si="8"/>
        <v>-19</v>
      </c>
      <c r="P17" s="22">
        <f t="shared" si="8"/>
        <v>-18</v>
      </c>
      <c r="Q17" s="22">
        <f t="shared" si="8"/>
        <v>-23.52941176470588</v>
      </c>
      <c r="R17" s="22">
        <f t="shared" si="8"/>
        <v>-22</v>
      </c>
      <c r="S17" s="22">
        <f t="shared" si="8"/>
        <v>-24.444444444444443</v>
      </c>
      <c r="T17" s="22">
        <f t="shared" si="8"/>
        <v>-25.263157894736842</v>
      </c>
      <c r="U17" s="22">
        <f t="shared" si="8"/>
        <v>-25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x14ac:dyDescent="0.3">
      <c r="A18" s="21" t="str">
        <f t="shared" ref="A18:A20" si="9">A13</f>
        <v>Freight &amp; Forwarding</v>
      </c>
      <c r="B18" s="22">
        <f t="shared" ref="B18:Q20" si="10">-B13</f>
        <v>-20</v>
      </c>
      <c r="C18" s="22">
        <f t="shared" si="10"/>
        <v>-20</v>
      </c>
      <c r="D18" s="22">
        <f t="shared" si="10"/>
        <v>-21</v>
      </c>
      <c r="E18" s="22">
        <f t="shared" si="10"/>
        <v>-22</v>
      </c>
      <c r="F18" s="22">
        <f t="shared" si="10"/>
        <v>-23</v>
      </c>
      <c r="G18" s="22">
        <f t="shared" si="10"/>
        <v>-23</v>
      </c>
      <c r="H18" s="22">
        <f t="shared" si="10"/>
        <v>-23</v>
      </c>
      <c r="I18" s="22">
        <f t="shared" si="10"/>
        <v>-25</v>
      </c>
      <c r="J18" s="22">
        <f t="shared" si="10"/>
        <v>-24</v>
      </c>
      <c r="K18" s="22">
        <f t="shared" si="10"/>
        <v>-27</v>
      </c>
      <c r="L18" s="22">
        <f t="shared" si="10"/>
        <v>-20</v>
      </c>
      <c r="M18" s="22">
        <f t="shared" si="10"/>
        <v>-19</v>
      </c>
      <c r="N18" s="22">
        <f t="shared" si="10"/>
        <v>-21</v>
      </c>
      <c r="O18" s="22">
        <f t="shared" si="10"/>
        <v>-22</v>
      </c>
      <c r="P18" s="22">
        <f t="shared" si="10"/>
        <v>-22</v>
      </c>
      <c r="Q18" s="22">
        <f t="shared" si="10"/>
        <v>-21.568627450980394</v>
      </c>
      <c r="R18" s="22">
        <f t="shared" si="8"/>
        <v>-20</v>
      </c>
      <c r="S18" s="22">
        <f t="shared" si="8"/>
        <v>-23.333333333333332</v>
      </c>
      <c r="T18" s="22">
        <f t="shared" si="8"/>
        <v>-24.210526315789473</v>
      </c>
      <c r="U18" s="22">
        <f t="shared" si="8"/>
        <v>-25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x14ac:dyDescent="0.3">
      <c r="A19" s="21" t="str">
        <f t="shared" si="9"/>
        <v>Other variable cost</v>
      </c>
      <c r="B19" s="22">
        <f t="shared" si="10"/>
        <v>-15</v>
      </c>
      <c r="C19" s="22">
        <f t="shared" si="8"/>
        <v>-18</v>
      </c>
      <c r="D19" s="22">
        <f t="shared" si="8"/>
        <v>-22</v>
      </c>
      <c r="E19" s="22">
        <f t="shared" si="8"/>
        <v>-20</v>
      </c>
      <c r="F19" s="22">
        <f t="shared" si="8"/>
        <v>-19</v>
      </c>
      <c r="G19" s="22">
        <f t="shared" si="8"/>
        <v>-11</v>
      </c>
      <c r="H19" s="22">
        <f t="shared" si="8"/>
        <v>-9</v>
      </c>
      <c r="I19" s="22">
        <f t="shared" si="8"/>
        <v>-13</v>
      </c>
      <c r="J19" s="22">
        <f t="shared" si="8"/>
        <v>-12</v>
      </c>
      <c r="K19" s="22">
        <f t="shared" si="8"/>
        <v>-11</v>
      </c>
      <c r="L19" s="22">
        <f t="shared" si="8"/>
        <v>-23</v>
      </c>
      <c r="M19" s="22">
        <f t="shared" si="8"/>
        <v>-25</v>
      </c>
      <c r="N19" s="22">
        <f t="shared" si="8"/>
        <v>-26</v>
      </c>
      <c r="O19" s="22">
        <f t="shared" si="8"/>
        <v>-30</v>
      </c>
      <c r="P19" s="22">
        <f t="shared" si="8"/>
        <v>-28.999999999999996</v>
      </c>
      <c r="Q19" s="22">
        <f t="shared" si="8"/>
        <v>-15.686274509803921</v>
      </c>
      <c r="R19" s="22">
        <f t="shared" si="8"/>
        <v>-17</v>
      </c>
      <c r="S19" s="22">
        <f t="shared" si="8"/>
        <v>-20</v>
      </c>
      <c r="T19" s="22">
        <f t="shared" si="8"/>
        <v>-20</v>
      </c>
      <c r="U19" s="22">
        <f t="shared" si="8"/>
        <v>-18.75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x14ac:dyDescent="0.3">
      <c r="A20" s="21" t="str">
        <f t="shared" si="9"/>
        <v>Power &amp; Fuel</v>
      </c>
      <c r="B20" s="22">
        <f t="shared" si="10"/>
        <v>-23</v>
      </c>
      <c r="C20" s="22">
        <f t="shared" si="8"/>
        <v>-21</v>
      </c>
      <c r="D20" s="22">
        <f t="shared" si="8"/>
        <v>-21</v>
      </c>
      <c r="E20" s="22">
        <f t="shared" si="8"/>
        <v>-21</v>
      </c>
      <c r="F20" s="22">
        <f t="shared" si="8"/>
        <v>-20</v>
      </c>
      <c r="G20" s="22">
        <f t="shared" si="8"/>
        <v>-23</v>
      </c>
      <c r="H20" s="22">
        <f t="shared" si="8"/>
        <v>-24</v>
      </c>
      <c r="I20" s="22">
        <f t="shared" si="8"/>
        <v>-22</v>
      </c>
      <c r="J20" s="22">
        <f t="shared" si="8"/>
        <v>-23</v>
      </c>
      <c r="K20" s="22">
        <f t="shared" si="8"/>
        <v>-22</v>
      </c>
      <c r="L20" s="22">
        <f t="shared" si="8"/>
        <v>-30</v>
      </c>
      <c r="M20" s="22">
        <f t="shared" si="8"/>
        <v>-24</v>
      </c>
      <c r="N20" s="22">
        <f t="shared" si="8"/>
        <v>-20</v>
      </c>
      <c r="O20" s="22">
        <f t="shared" si="8"/>
        <v>-21</v>
      </c>
      <c r="P20" s="22">
        <f t="shared" si="8"/>
        <v>-21</v>
      </c>
      <c r="Q20" s="22">
        <f t="shared" si="8"/>
        <v>-22.549019607843139</v>
      </c>
      <c r="R20" s="22">
        <f t="shared" si="8"/>
        <v>-24</v>
      </c>
      <c r="S20" s="22">
        <f t="shared" si="8"/>
        <v>-23.333333333333332</v>
      </c>
      <c r="T20" s="22">
        <f t="shared" si="8"/>
        <v>-21.052631578947366</v>
      </c>
      <c r="U20" s="22">
        <f t="shared" si="8"/>
        <v>-21.875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x14ac:dyDescent="0.3">
      <c r="A21" s="1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s="14" customFormat="1" x14ac:dyDescent="0.3">
      <c r="A22" s="16" t="s">
        <v>32</v>
      </c>
      <c r="B22" s="20"/>
      <c r="C22" s="20">
        <f>C16/B16-1</f>
        <v>0</v>
      </c>
      <c r="D22" s="20">
        <f t="shared" ref="D22:F22" si="11">D16/C16-1</f>
        <v>-0.53333333333333321</v>
      </c>
      <c r="E22" s="20">
        <f t="shared" si="11"/>
        <v>0.14285714285714279</v>
      </c>
      <c r="F22" s="20">
        <f t="shared" si="11"/>
        <v>0</v>
      </c>
      <c r="G22" s="20"/>
      <c r="H22" s="20">
        <f>H16/G16-1</f>
        <v>5.555555555555558E-2</v>
      </c>
      <c r="I22" s="20">
        <f>I16/H16-1</f>
        <v>-0.31578947368421051</v>
      </c>
      <c r="J22" s="20">
        <f t="shared" ref="J22:K22" si="12">J16/I16-1</f>
        <v>7.6923076923077094E-2</v>
      </c>
      <c r="K22" s="20">
        <f t="shared" si="12"/>
        <v>-0.28571428571428581</v>
      </c>
      <c r="L22" s="20"/>
      <c r="M22" s="20">
        <f>M16/L16-1</f>
        <v>0.5</v>
      </c>
      <c r="N22" s="20">
        <f t="shared" ref="N22:P22" si="13">N16/M16-1</f>
        <v>0.16666666666666674</v>
      </c>
      <c r="O22" s="20">
        <f t="shared" si="13"/>
        <v>-0.4285714285714286</v>
      </c>
      <c r="P22" s="20">
        <f t="shared" si="13"/>
        <v>0.25</v>
      </c>
      <c r="Q22" s="20"/>
      <c r="R22" s="20">
        <f>R16/Q16-1</f>
        <v>2.000000000000024E-2</v>
      </c>
      <c r="S22" s="20">
        <f t="shared" ref="S22:U22" si="14">S16/R16-1</f>
        <v>-0.47712418300653592</v>
      </c>
      <c r="T22" s="20">
        <f t="shared" si="14"/>
        <v>6.578947368421062E-2</v>
      </c>
      <c r="U22" s="20">
        <f t="shared" si="14"/>
        <v>-1.0416666666666741E-2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1:43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43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1:43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1:43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  <row r="30" spans="1:43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3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1:43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1:43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</row>
    <row r="36" spans="1:43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1:43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3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43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</row>
    <row r="40" spans="1:43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1:43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</row>
    <row r="42" spans="1:43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43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1:43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43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43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1:43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1:43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1:43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1:43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1:43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1:43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</row>
    <row r="53" spans="1:43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</row>
    <row r="54" spans="1:43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</row>
    <row r="55" spans="1:43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</row>
    <row r="56" spans="1:43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</row>
  </sheetData>
  <mergeCells count="4">
    <mergeCell ref="B1:F1"/>
    <mergeCell ref="G1:K1"/>
    <mergeCell ref="L1:P1"/>
    <mergeCell ref="Q1:U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2"/>
  <sheetViews>
    <sheetView workbookViewId="0"/>
  </sheetViews>
  <sheetFormatPr defaultRowHeight="14.4" x14ac:dyDescent="0.3"/>
  <cols>
    <col min="1" max="1" width="3.21875" customWidth="1"/>
    <col min="2" max="2" width="16.5546875" bestFit="1" customWidth="1"/>
    <col min="3" max="3" width="18.109375" bestFit="1" customWidth="1"/>
    <col min="4" max="8" width="6.44140625" customWidth="1"/>
    <col min="10" max="10" width="18.109375" customWidth="1"/>
    <col min="11" max="11" width="15.5546875" customWidth="1"/>
    <col min="12" max="15" width="11.44140625" customWidth="1"/>
    <col min="16" max="16" width="14.77734375" customWidth="1"/>
    <col min="17" max="17" width="11.44140625" customWidth="1"/>
    <col min="18" max="18" width="11.44140625" bestFit="1" customWidth="1"/>
    <col min="19" max="20" width="11.44140625" customWidth="1"/>
    <col min="21" max="21" width="17.33203125" customWidth="1"/>
    <col min="22" max="22" width="11.44140625" bestFit="1" customWidth="1"/>
    <col min="23" max="25" width="11.44140625" customWidth="1"/>
    <col min="26" max="26" width="15.88671875" customWidth="1"/>
    <col min="27" max="30" width="11.44140625" customWidth="1"/>
    <col min="31" max="35" width="16.21875" bestFit="1" customWidth="1"/>
  </cols>
  <sheetData>
    <row r="1" spans="2:30" s="8" customFormat="1" ht="42" customHeight="1" x14ac:dyDescent="0.3">
      <c r="B1" s="9" t="s">
        <v>26</v>
      </c>
    </row>
    <row r="4" spans="2:30" x14ac:dyDescent="0.3">
      <c r="B4" t="s">
        <v>0</v>
      </c>
      <c r="C4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K4" s="1" t="s">
        <v>16</v>
      </c>
    </row>
    <row r="5" spans="2:30" x14ac:dyDescent="0.3">
      <c r="B5" t="s">
        <v>7</v>
      </c>
      <c r="C5" t="s">
        <v>8</v>
      </c>
      <c r="D5" s="10">
        <v>15</v>
      </c>
      <c r="E5" s="10">
        <v>18</v>
      </c>
      <c r="F5" s="10">
        <v>22</v>
      </c>
      <c r="G5" s="10">
        <v>20</v>
      </c>
      <c r="H5" s="10">
        <v>19</v>
      </c>
      <c r="K5" t="s">
        <v>7</v>
      </c>
      <c r="P5" t="s">
        <v>14</v>
      </c>
      <c r="U5" t="s">
        <v>15</v>
      </c>
      <c r="Z5" t="s">
        <v>13</v>
      </c>
    </row>
    <row r="6" spans="2:30" x14ac:dyDescent="0.3">
      <c r="B6" t="s">
        <v>7</v>
      </c>
      <c r="C6" t="s">
        <v>9</v>
      </c>
      <c r="D6" s="10">
        <v>23</v>
      </c>
      <c r="E6" s="10">
        <v>21</v>
      </c>
      <c r="F6" s="10">
        <v>21</v>
      </c>
      <c r="G6" s="10">
        <v>21</v>
      </c>
      <c r="H6" s="10">
        <v>20</v>
      </c>
      <c r="J6" s="1" t="s">
        <v>17</v>
      </c>
      <c r="K6" t="s">
        <v>18</v>
      </c>
      <c r="L6" t="s">
        <v>19</v>
      </c>
      <c r="M6" t="s">
        <v>20</v>
      </c>
      <c r="N6" t="s">
        <v>21</v>
      </c>
      <c r="O6" t="s">
        <v>22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18</v>
      </c>
      <c r="V6" t="s">
        <v>19</v>
      </c>
      <c r="W6" t="s">
        <v>20</v>
      </c>
      <c r="X6" t="s">
        <v>21</v>
      </c>
      <c r="Y6" t="s">
        <v>22</v>
      </c>
      <c r="Z6" t="s">
        <v>18</v>
      </c>
      <c r="AA6" t="s">
        <v>19</v>
      </c>
      <c r="AB6" t="s">
        <v>20</v>
      </c>
      <c r="AC6" t="s">
        <v>21</v>
      </c>
      <c r="AD6" t="s">
        <v>22</v>
      </c>
    </row>
    <row r="7" spans="2:30" x14ac:dyDescent="0.3">
      <c r="B7" t="s">
        <v>7</v>
      </c>
      <c r="C7" t="s">
        <v>10</v>
      </c>
      <c r="D7" s="10">
        <v>20</v>
      </c>
      <c r="E7" s="10">
        <v>20</v>
      </c>
      <c r="F7" s="10">
        <v>21</v>
      </c>
      <c r="G7" s="10">
        <v>22</v>
      </c>
      <c r="H7" s="10">
        <v>23</v>
      </c>
      <c r="J7" s="2" t="s">
        <v>11</v>
      </c>
      <c r="K7" s="3">
        <v>27</v>
      </c>
      <c r="L7" s="3">
        <v>26</v>
      </c>
      <c r="M7" s="3">
        <v>29</v>
      </c>
      <c r="N7" s="3">
        <v>29</v>
      </c>
      <c r="O7" s="3">
        <v>30</v>
      </c>
      <c r="P7" s="3">
        <v>25</v>
      </c>
      <c r="Q7" s="3">
        <v>25</v>
      </c>
      <c r="R7" s="3">
        <v>27</v>
      </c>
      <c r="S7" s="3">
        <v>27</v>
      </c>
      <c r="T7" s="3">
        <v>30</v>
      </c>
      <c r="U7" s="3">
        <v>19</v>
      </c>
      <c r="V7" s="3">
        <v>20</v>
      </c>
      <c r="W7" s="3">
        <v>19</v>
      </c>
      <c r="X7" s="3">
        <v>19</v>
      </c>
      <c r="Y7" s="3">
        <v>18</v>
      </c>
      <c r="Z7" s="3">
        <v>24</v>
      </c>
      <c r="AA7" s="3">
        <v>22</v>
      </c>
      <c r="AB7" s="3">
        <v>22</v>
      </c>
      <c r="AC7" s="3">
        <v>24</v>
      </c>
      <c r="AD7" s="3">
        <v>24</v>
      </c>
    </row>
    <row r="8" spans="2:30" x14ac:dyDescent="0.3">
      <c r="B8" t="s">
        <v>7</v>
      </c>
      <c r="C8" t="s">
        <v>11</v>
      </c>
      <c r="D8" s="10">
        <v>27</v>
      </c>
      <c r="E8" s="10">
        <v>26</v>
      </c>
      <c r="F8" s="10">
        <v>29</v>
      </c>
      <c r="G8" s="10">
        <v>29</v>
      </c>
      <c r="H8" s="10">
        <v>30</v>
      </c>
      <c r="J8" s="2" t="s">
        <v>10</v>
      </c>
      <c r="K8" s="3">
        <v>20</v>
      </c>
      <c r="L8" s="3">
        <v>20</v>
      </c>
      <c r="M8" s="3">
        <v>21</v>
      </c>
      <c r="N8" s="3">
        <v>22</v>
      </c>
      <c r="O8" s="3">
        <v>23</v>
      </c>
      <c r="P8" s="3">
        <v>23</v>
      </c>
      <c r="Q8" s="3">
        <v>23</v>
      </c>
      <c r="R8" s="3">
        <v>25</v>
      </c>
      <c r="S8" s="3">
        <v>24</v>
      </c>
      <c r="T8" s="3">
        <v>27</v>
      </c>
      <c r="U8" s="3">
        <v>20</v>
      </c>
      <c r="V8" s="3">
        <v>19</v>
      </c>
      <c r="W8" s="3">
        <v>21</v>
      </c>
      <c r="X8" s="3">
        <v>22</v>
      </c>
      <c r="Y8" s="3">
        <v>22</v>
      </c>
      <c r="Z8" s="3">
        <v>22</v>
      </c>
      <c r="AA8" s="3">
        <v>20</v>
      </c>
      <c r="AB8" s="3">
        <v>21</v>
      </c>
      <c r="AC8" s="3">
        <v>23</v>
      </c>
      <c r="AD8" s="3">
        <v>24</v>
      </c>
    </row>
    <row r="9" spans="2:30" x14ac:dyDescent="0.3">
      <c r="B9" t="s">
        <v>7</v>
      </c>
      <c r="C9" t="s">
        <v>12</v>
      </c>
      <c r="D9" s="10">
        <v>15</v>
      </c>
      <c r="E9" s="10">
        <v>15</v>
      </c>
      <c r="F9" s="10">
        <v>7</v>
      </c>
      <c r="G9" s="10">
        <v>8</v>
      </c>
      <c r="H9" s="10">
        <v>8</v>
      </c>
      <c r="J9" s="2" t="s">
        <v>8</v>
      </c>
      <c r="K9" s="3">
        <v>15</v>
      </c>
      <c r="L9" s="3">
        <v>18</v>
      </c>
      <c r="M9" s="3">
        <v>22</v>
      </c>
      <c r="N9" s="3">
        <v>20</v>
      </c>
      <c r="O9" s="3">
        <v>19</v>
      </c>
      <c r="P9" s="3">
        <v>11</v>
      </c>
      <c r="Q9" s="3">
        <v>9</v>
      </c>
      <c r="R9" s="3">
        <v>13</v>
      </c>
      <c r="S9" s="3">
        <v>12</v>
      </c>
      <c r="T9" s="3">
        <v>11</v>
      </c>
      <c r="U9" s="3">
        <v>23</v>
      </c>
      <c r="V9" s="3">
        <v>25</v>
      </c>
      <c r="W9" s="3">
        <v>26</v>
      </c>
      <c r="X9" s="3">
        <v>30</v>
      </c>
      <c r="Y9" s="3">
        <v>29</v>
      </c>
      <c r="Z9" s="3">
        <v>16</v>
      </c>
      <c r="AA9" s="3">
        <v>17</v>
      </c>
      <c r="AB9" s="3">
        <v>18</v>
      </c>
      <c r="AC9" s="3">
        <v>19</v>
      </c>
      <c r="AD9" s="3">
        <v>18</v>
      </c>
    </row>
    <row r="10" spans="2:30" x14ac:dyDescent="0.3">
      <c r="B10" t="s">
        <v>13</v>
      </c>
      <c r="C10" t="s">
        <v>8</v>
      </c>
      <c r="D10" s="10">
        <v>16</v>
      </c>
      <c r="E10" s="10">
        <v>17</v>
      </c>
      <c r="F10" s="10">
        <v>18</v>
      </c>
      <c r="G10" s="10">
        <v>19</v>
      </c>
      <c r="H10" s="10">
        <v>18</v>
      </c>
      <c r="J10" s="2" t="s">
        <v>9</v>
      </c>
      <c r="K10" s="3">
        <v>23</v>
      </c>
      <c r="L10" s="3">
        <v>21</v>
      </c>
      <c r="M10" s="3">
        <v>21</v>
      </c>
      <c r="N10" s="3">
        <v>21</v>
      </c>
      <c r="O10" s="3">
        <v>20</v>
      </c>
      <c r="P10" s="3">
        <v>23</v>
      </c>
      <c r="Q10" s="3">
        <v>24</v>
      </c>
      <c r="R10" s="3">
        <v>22</v>
      </c>
      <c r="S10" s="3">
        <v>23</v>
      </c>
      <c r="T10" s="3">
        <v>22</v>
      </c>
      <c r="U10" s="3">
        <v>30</v>
      </c>
      <c r="V10" s="3">
        <v>24</v>
      </c>
      <c r="W10" s="3">
        <v>20</v>
      </c>
      <c r="X10" s="3">
        <v>21</v>
      </c>
      <c r="Y10" s="3">
        <v>21</v>
      </c>
      <c r="Z10" s="3">
        <v>23</v>
      </c>
      <c r="AA10" s="3">
        <v>24</v>
      </c>
      <c r="AB10" s="3">
        <v>21</v>
      </c>
      <c r="AC10" s="3">
        <v>20</v>
      </c>
      <c r="AD10" s="3">
        <v>21</v>
      </c>
    </row>
    <row r="11" spans="2:30" x14ac:dyDescent="0.3">
      <c r="B11" t="s">
        <v>13</v>
      </c>
      <c r="C11" t="s">
        <v>9</v>
      </c>
      <c r="D11" s="10">
        <v>23</v>
      </c>
      <c r="E11" s="10">
        <v>24</v>
      </c>
      <c r="F11" s="10">
        <v>21</v>
      </c>
      <c r="G11" s="10">
        <v>20</v>
      </c>
      <c r="H11" s="10">
        <v>21</v>
      </c>
      <c r="J11" s="2" t="s">
        <v>12</v>
      </c>
      <c r="K11" s="3">
        <v>15</v>
      </c>
      <c r="L11" s="3">
        <v>15</v>
      </c>
      <c r="M11" s="3">
        <v>7</v>
      </c>
      <c r="N11" s="3">
        <v>8</v>
      </c>
      <c r="O11" s="3">
        <v>8</v>
      </c>
      <c r="P11" s="3">
        <v>18</v>
      </c>
      <c r="Q11" s="3">
        <v>19</v>
      </c>
      <c r="R11" s="3">
        <v>13</v>
      </c>
      <c r="S11" s="3">
        <v>14</v>
      </c>
      <c r="T11" s="3">
        <v>10</v>
      </c>
      <c r="U11" s="3">
        <v>8</v>
      </c>
      <c r="V11" s="3">
        <v>12</v>
      </c>
      <c r="W11" s="3">
        <v>14</v>
      </c>
      <c r="X11" s="3">
        <v>8</v>
      </c>
      <c r="Y11" s="3">
        <v>10</v>
      </c>
      <c r="Z11" s="3">
        <v>17</v>
      </c>
      <c r="AA11" s="3">
        <v>17</v>
      </c>
      <c r="AB11" s="3">
        <v>8</v>
      </c>
      <c r="AC11" s="3">
        <v>9</v>
      </c>
      <c r="AD11" s="3">
        <v>9</v>
      </c>
    </row>
    <row r="12" spans="2:30" x14ac:dyDescent="0.3">
      <c r="B12" t="s">
        <v>13</v>
      </c>
      <c r="C12" t="s">
        <v>10</v>
      </c>
      <c r="D12" s="10">
        <v>22</v>
      </c>
      <c r="E12" s="10">
        <v>20</v>
      </c>
      <c r="F12" s="10">
        <v>21</v>
      </c>
      <c r="G12" s="10">
        <v>23</v>
      </c>
      <c r="H12" s="10">
        <v>24</v>
      </c>
    </row>
    <row r="13" spans="2:30" x14ac:dyDescent="0.3">
      <c r="B13" t="s">
        <v>13</v>
      </c>
      <c r="C13" t="s">
        <v>11</v>
      </c>
      <c r="D13" s="10">
        <v>24</v>
      </c>
      <c r="E13" s="10">
        <v>22</v>
      </c>
      <c r="F13" s="10">
        <v>22</v>
      </c>
      <c r="G13" s="10">
        <v>24</v>
      </c>
      <c r="H13" s="10">
        <v>24</v>
      </c>
    </row>
    <row r="14" spans="2:30" x14ac:dyDescent="0.3">
      <c r="B14" t="s">
        <v>13</v>
      </c>
      <c r="C14" t="s">
        <v>12</v>
      </c>
      <c r="D14" s="10">
        <v>17</v>
      </c>
      <c r="E14" s="10">
        <v>17</v>
      </c>
      <c r="F14" s="10">
        <v>8</v>
      </c>
      <c r="G14" s="10">
        <v>9</v>
      </c>
      <c r="H14" s="10">
        <v>9</v>
      </c>
    </row>
    <row r="15" spans="2:30" x14ac:dyDescent="0.3">
      <c r="B15" t="s">
        <v>14</v>
      </c>
      <c r="C15" t="s">
        <v>8</v>
      </c>
      <c r="D15" s="10">
        <v>11</v>
      </c>
      <c r="E15" s="10">
        <v>9</v>
      </c>
      <c r="F15" s="10">
        <v>13</v>
      </c>
      <c r="G15" s="10">
        <v>12</v>
      </c>
      <c r="H15" s="10">
        <v>11</v>
      </c>
    </row>
    <row r="16" spans="2:30" x14ac:dyDescent="0.3">
      <c r="B16" t="s">
        <v>14</v>
      </c>
      <c r="C16" t="s">
        <v>9</v>
      </c>
      <c r="D16" s="10">
        <v>23</v>
      </c>
      <c r="E16" s="10">
        <v>24</v>
      </c>
      <c r="F16" s="10">
        <v>22</v>
      </c>
      <c r="G16" s="10">
        <v>23</v>
      </c>
      <c r="H16" s="10">
        <v>22</v>
      </c>
      <c r="J16" t="s">
        <v>23</v>
      </c>
      <c r="K16">
        <v>2011</v>
      </c>
      <c r="L16">
        <v>2012</v>
      </c>
      <c r="M16">
        <v>2013</v>
      </c>
      <c r="N16">
        <v>2014</v>
      </c>
      <c r="O16">
        <v>2015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2:30" x14ac:dyDescent="0.3">
      <c r="B17" t="s">
        <v>14</v>
      </c>
      <c r="C17" t="s">
        <v>10</v>
      </c>
      <c r="D17" s="10">
        <v>23</v>
      </c>
      <c r="E17" s="10">
        <v>23</v>
      </c>
      <c r="F17" s="10">
        <v>25</v>
      </c>
      <c r="G17" s="10">
        <v>24</v>
      </c>
      <c r="H17" s="10">
        <v>27</v>
      </c>
      <c r="J17" t="str">
        <f>J7</f>
        <v>Fixed Cost</v>
      </c>
      <c r="K17" s="6">
        <v>1</v>
      </c>
      <c r="L17" s="6">
        <f>L7/$K7</f>
        <v>0.96296296296296291</v>
      </c>
      <c r="M17" s="6">
        <f>M7/$K7</f>
        <v>1.0740740740740742</v>
      </c>
      <c r="N17" s="6">
        <f t="shared" ref="N17" si="0">N7/$K7</f>
        <v>1.0740740740740742</v>
      </c>
      <c r="O17" s="6">
        <f>O7/$K7</f>
        <v>1.1111111111111112</v>
      </c>
      <c r="P17" s="6">
        <v>1</v>
      </c>
      <c r="Q17" s="6">
        <f>Q7/$P7</f>
        <v>1</v>
      </c>
      <c r="R17" s="6">
        <f t="shared" ref="R17:T17" si="1">R7/$P7</f>
        <v>1.08</v>
      </c>
      <c r="S17" s="6">
        <f t="shared" si="1"/>
        <v>1.08</v>
      </c>
      <c r="T17" s="6">
        <f t="shared" si="1"/>
        <v>1.2</v>
      </c>
      <c r="U17" s="6">
        <v>1</v>
      </c>
      <c r="V17" s="6">
        <f>V7/$U7</f>
        <v>1.0526315789473684</v>
      </c>
      <c r="W17" s="6">
        <f t="shared" ref="W17:Y17" si="2">W7/$U7</f>
        <v>1</v>
      </c>
      <c r="X17" s="6">
        <f t="shared" si="2"/>
        <v>1</v>
      </c>
      <c r="Y17" s="6">
        <f t="shared" si="2"/>
        <v>0.94736842105263153</v>
      </c>
      <c r="Z17" s="6">
        <v>1</v>
      </c>
      <c r="AA17" s="6">
        <f>AA7/$Z7</f>
        <v>0.91666666666666663</v>
      </c>
      <c r="AB17" s="6">
        <f t="shared" ref="AB17:AD17" si="3">AB7/$Z7</f>
        <v>0.91666666666666663</v>
      </c>
      <c r="AC17" s="6">
        <f t="shared" si="3"/>
        <v>1</v>
      </c>
      <c r="AD17" s="6">
        <f t="shared" si="3"/>
        <v>1</v>
      </c>
    </row>
    <row r="18" spans="2:30" x14ac:dyDescent="0.3">
      <c r="B18" t="s">
        <v>14</v>
      </c>
      <c r="C18" t="s">
        <v>11</v>
      </c>
      <c r="D18" s="10">
        <v>25</v>
      </c>
      <c r="E18" s="10">
        <v>25</v>
      </c>
      <c r="F18" s="10">
        <v>27</v>
      </c>
      <c r="G18" s="10">
        <v>27</v>
      </c>
      <c r="H18" s="10">
        <v>30</v>
      </c>
      <c r="J18" t="str">
        <f t="shared" ref="J18:J21" si="4">J8</f>
        <v>Freight &amp; Forwarding</v>
      </c>
      <c r="K18" s="6">
        <v>1</v>
      </c>
      <c r="L18" s="6">
        <f t="shared" ref="L18:O18" si="5">L8/$K8</f>
        <v>1</v>
      </c>
      <c r="M18" s="6">
        <f t="shared" si="5"/>
        <v>1.05</v>
      </c>
      <c r="N18" s="6">
        <f t="shared" si="5"/>
        <v>1.1000000000000001</v>
      </c>
      <c r="O18" s="6">
        <f t="shared" si="5"/>
        <v>1.1499999999999999</v>
      </c>
      <c r="P18" s="6">
        <v>1</v>
      </c>
      <c r="Q18" s="6">
        <f t="shared" ref="Q18:T18" si="6">Q8/$P8</f>
        <v>1</v>
      </c>
      <c r="R18" s="6">
        <f t="shared" si="6"/>
        <v>1.0869565217391304</v>
      </c>
      <c r="S18" s="6">
        <f t="shared" si="6"/>
        <v>1.0434782608695652</v>
      </c>
      <c r="T18" s="6">
        <f t="shared" si="6"/>
        <v>1.173913043478261</v>
      </c>
      <c r="U18" s="6">
        <v>1</v>
      </c>
      <c r="V18" s="6">
        <f t="shared" ref="V18:Y18" si="7">V8/$U8</f>
        <v>0.95</v>
      </c>
      <c r="W18" s="6">
        <f t="shared" si="7"/>
        <v>1.05</v>
      </c>
      <c r="X18" s="6">
        <f t="shared" si="7"/>
        <v>1.1000000000000001</v>
      </c>
      <c r="Y18" s="6">
        <f t="shared" si="7"/>
        <v>1.1000000000000001</v>
      </c>
      <c r="Z18" s="6">
        <v>1</v>
      </c>
      <c r="AA18" s="6">
        <f t="shared" ref="AA18:AD18" si="8">AA8/$Z8</f>
        <v>0.90909090909090906</v>
      </c>
      <c r="AB18" s="6">
        <f t="shared" si="8"/>
        <v>0.95454545454545459</v>
      </c>
      <c r="AC18" s="6">
        <f t="shared" si="8"/>
        <v>1.0454545454545454</v>
      </c>
      <c r="AD18" s="6">
        <f t="shared" si="8"/>
        <v>1.0909090909090908</v>
      </c>
    </row>
    <row r="19" spans="2:30" x14ac:dyDescent="0.3">
      <c r="B19" t="s">
        <v>14</v>
      </c>
      <c r="C19" t="s">
        <v>12</v>
      </c>
      <c r="D19" s="10">
        <v>18</v>
      </c>
      <c r="E19" s="10">
        <v>19</v>
      </c>
      <c r="F19" s="10">
        <v>13</v>
      </c>
      <c r="G19" s="10">
        <v>14</v>
      </c>
      <c r="H19" s="10">
        <v>10</v>
      </c>
      <c r="J19" t="str">
        <f t="shared" si="4"/>
        <v>Other variable cost</v>
      </c>
      <c r="K19" s="6">
        <v>1</v>
      </c>
      <c r="L19" s="6">
        <f t="shared" ref="L19:O19" si="9">L9/$K9</f>
        <v>1.2</v>
      </c>
      <c r="M19" s="6">
        <f t="shared" si="9"/>
        <v>1.4666666666666666</v>
      </c>
      <c r="N19" s="6">
        <f t="shared" si="9"/>
        <v>1.3333333333333333</v>
      </c>
      <c r="O19" s="6">
        <f t="shared" si="9"/>
        <v>1.2666666666666666</v>
      </c>
      <c r="P19" s="6">
        <v>1</v>
      </c>
      <c r="Q19" s="6">
        <f t="shared" ref="Q19:T19" si="10">Q9/$P9</f>
        <v>0.81818181818181823</v>
      </c>
      <c r="R19" s="6">
        <f t="shared" si="10"/>
        <v>1.1818181818181819</v>
      </c>
      <c r="S19" s="6">
        <f t="shared" si="10"/>
        <v>1.0909090909090908</v>
      </c>
      <c r="T19" s="6">
        <f t="shared" si="10"/>
        <v>1</v>
      </c>
      <c r="U19" s="6">
        <v>1</v>
      </c>
      <c r="V19" s="6">
        <f t="shared" ref="V19:Y19" si="11">V9/$U9</f>
        <v>1.0869565217391304</v>
      </c>
      <c r="W19" s="6">
        <f t="shared" si="11"/>
        <v>1.1304347826086956</v>
      </c>
      <c r="X19" s="6">
        <f t="shared" si="11"/>
        <v>1.3043478260869565</v>
      </c>
      <c r="Y19" s="6">
        <f t="shared" si="11"/>
        <v>1.2608695652173914</v>
      </c>
      <c r="Z19" s="6">
        <v>1</v>
      </c>
      <c r="AA19" s="6">
        <f t="shared" ref="AA19:AD19" si="12">AA9/$Z9</f>
        <v>1.0625</v>
      </c>
      <c r="AB19" s="6">
        <f t="shared" si="12"/>
        <v>1.125</v>
      </c>
      <c r="AC19" s="6">
        <f t="shared" si="12"/>
        <v>1.1875</v>
      </c>
      <c r="AD19" s="6">
        <f t="shared" si="12"/>
        <v>1.125</v>
      </c>
    </row>
    <row r="20" spans="2:30" x14ac:dyDescent="0.3">
      <c r="B20" t="s">
        <v>15</v>
      </c>
      <c r="C20" t="s">
        <v>8</v>
      </c>
      <c r="D20" s="11">
        <v>23</v>
      </c>
      <c r="E20" s="11">
        <v>25</v>
      </c>
      <c r="F20" s="11">
        <v>26</v>
      </c>
      <c r="G20" s="11">
        <v>30</v>
      </c>
      <c r="H20" s="11">
        <v>29</v>
      </c>
      <c r="J20" t="str">
        <f t="shared" si="4"/>
        <v>Power &amp; Fuel</v>
      </c>
      <c r="K20" s="6">
        <v>1</v>
      </c>
      <c r="L20" s="6">
        <f t="shared" ref="L20:O20" si="13">L10/$K10</f>
        <v>0.91304347826086951</v>
      </c>
      <c r="M20" s="6">
        <f t="shared" si="13"/>
        <v>0.91304347826086951</v>
      </c>
      <c r="N20" s="6">
        <f t="shared" si="13"/>
        <v>0.91304347826086951</v>
      </c>
      <c r="O20" s="6">
        <f t="shared" si="13"/>
        <v>0.86956521739130432</v>
      </c>
      <c r="P20" s="6">
        <v>1</v>
      </c>
      <c r="Q20" s="6">
        <f t="shared" ref="Q20:T20" si="14">Q10/$P10</f>
        <v>1.0434782608695652</v>
      </c>
      <c r="R20" s="6">
        <f t="shared" si="14"/>
        <v>0.95652173913043481</v>
      </c>
      <c r="S20" s="6">
        <f t="shared" si="14"/>
        <v>1</v>
      </c>
      <c r="T20" s="6">
        <f t="shared" si="14"/>
        <v>0.95652173913043481</v>
      </c>
      <c r="U20" s="6">
        <v>1</v>
      </c>
      <c r="V20" s="6">
        <f t="shared" ref="V20:Y20" si="15">V10/$U10</f>
        <v>0.8</v>
      </c>
      <c r="W20" s="6">
        <f t="shared" si="15"/>
        <v>0.66666666666666663</v>
      </c>
      <c r="X20" s="6">
        <f t="shared" si="15"/>
        <v>0.7</v>
      </c>
      <c r="Y20" s="6">
        <f t="shared" si="15"/>
        <v>0.7</v>
      </c>
      <c r="Z20" s="6">
        <v>1</v>
      </c>
      <c r="AA20" s="6">
        <f t="shared" ref="AA20:AD20" si="16">AA10/$Z10</f>
        <v>1.0434782608695652</v>
      </c>
      <c r="AB20" s="6">
        <f t="shared" si="16"/>
        <v>0.91304347826086951</v>
      </c>
      <c r="AC20" s="6">
        <f t="shared" si="16"/>
        <v>0.86956521739130432</v>
      </c>
      <c r="AD20" s="6">
        <f t="shared" si="16"/>
        <v>0.91304347826086951</v>
      </c>
    </row>
    <row r="21" spans="2:30" x14ac:dyDescent="0.3">
      <c r="B21" t="s">
        <v>15</v>
      </c>
      <c r="C21" t="s">
        <v>9</v>
      </c>
      <c r="D21" s="11">
        <v>30</v>
      </c>
      <c r="E21" s="11">
        <v>24</v>
      </c>
      <c r="F21" s="11">
        <v>20</v>
      </c>
      <c r="G21" s="11">
        <v>21</v>
      </c>
      <c r="H21" s="11">
        <v>21</v>
      </c>
      <c r="J21" t="str">
        <f t="shared" si="4"/>
        <v>Profit</v>
      </c>
      <c r="K21" s="6">
        <v>1</v>
      </c>
      <c r="L21" s="6">
        <f t="shared" ref="L21:O21" si="17">L11/$K11</f>
        <v>1</v>
      </c>
      <c r="M21" s="6">
        <f t="shared" si="17"/>
        <v>0.46666666666666667</v>
      </c>
      <c r="N21" s="6">
        <f t="shared" si="17"/>
        <v>0.53333333333333333</v>
      </c>
      <c r="O21" s="6">
        <f t="shared" si="17"/>
        <v>0.53333333333333333</v>
      </c>
      <c r="P21" s="6">
        <v>1</v>
      </c>
      <c r="Q21" s="6">
        <f t="shared" ref="Q21:T21" si="18">Q11/$P11</f>
        <v>1.0555555555555556</v>
      </c>
      <c r="R21" s="6">
        <f t="shared" si="18"/>
        <v>0.72222222222222221</v>
      </c>
      <c r="S21" s="6">
        <f t="shared" si="18"/>
        <v>0.77777777777777779</v>
      </c>
      <c r="T21" s="6">
        <f t="shared" si="18"/>
        <v>0.55555555555555558</v>
      </c>
      <c r="U21" s="6">
        <v>1</v>
      </c>
      <c r="V21" s="6">
        <f t="shared" ref="V21:Y21" si="19">V11/$U11</f>
        <v>1.5</v>
      </c>
      <c r="W21" s="6">
        <f t="shared" si="19"/>
        <v>1.75</v>
      </c>
      <c r="X21" s="6">
        <f t="shared" si="19"/>
        <v>1</v>
      </c>
      <c r="Y21" s="6">
        <f t="shared" si="19"/>
        <v>1.25</v>
      </c>
      <c r="Z21" s="6">
        <v>1</v>
      </c>
      <c r="AA21" s="6">
        <f t="shared" ref="AA21:AD21" si="20">AA11/$Z11</f>
        <v>1</v>
      </c>
      <c r="AB21" s="6">
        <f t="shared" si="20"/>
        <v>0.47058823529411764</v>
      </c>
      <c r="AC21" s="6">
        <f t="shared" si="20"/>
        <v>0.52941176470588236</v>
      </c>
      <c r="AD21" s="6">
        <f t="shared" si="20"/>
        <v>0.52941176470588236</v>
      </c>
    </row>
    <row r="22" spans="2:30" x14ac:dyDescent="0.3">
      <c r="B22" t="s">
        <v>15</v>
      </c>
      <c r="C22" t="s">
        <v>10</v>
      </c>
      <c r="D22" s="11">
        <v>20</v>
      </c>
      <c r="E22" s="11">
        <v>19</v>
      </c>
      <c r="F22" s="11">
        <v>21</v>
      </c>
      <c r="G22" s="11">
        <v>22</v>
      </c>
      <c r="H22" s="11">
        <v>22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x14ac:dyDescent="0.3">
      <c r="B23" t="s">
        <v>15</v>
      </c>
      <c r="C23" t="s">
        <v>11</v>
      </c>
      <c r="D23" s="11">
        <v>19</v>
      </c>
      <c r="E23" s="11">
        <v>20</v>
      </c>
      <c r="F23" s="11">
        <v>19</v>
      </c>
      <c r="G23" s="11">
        <v>19</v>
      </c>
      <c r="H23" s="11">
        <v>18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x14ac:dyDescent="0.3">
      <c r="B24" t="s">
        <v>15</v>
      </c>
      <c r="C24" t="s">
        <v>12</v>
      </c>
      <c r="D24" s="11">
        <v>8</v>
      </c>
      <c r="E24" s="11">
        <v>12</v>
      </c>
      <c r="F24" s="11">
        <v>14</v>
      </c>
      <c r="G24" s="11">
        <v>8</v>
      </c>
      <c r="H24" s="11">
        <v>10</v>
      </c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8" spans="2:30" x14ac:dyDescent="0.3">
      <c r="B28" s="12" t="s">
        <v>27</v>
      </c>
    </row>
    <row r="29" spans="2:30" x14ac:dyDescent="0.3">
      <c r="B29" s="13" t="s">
        <v>28</v>
      </c>
    </row>
    <row r="30" spans="2:30" x14ac:dyDescent="0.3">
      <c r="B30" s="13" t="s">
        <v>29</v>
      </c>
    </row>
    <row r="31" spans="2:30" x14ac:dyDescent="0.3">
      <c r="B31" s="13" t="s">
        <v>30</v>
      </c>
    </row>
    <row r="32" spans="2:30" x14ac:dyDescent="0.3">
      <c r="B32" s="13" t="s">
        <v>31</v>
      </c>
    </row>
  </sheetData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/>
  </sheetViews>
  <sheetFormatPr defaultRowHeight="14.4" x14ac:dyDescent="0.3"/>
  <cols>
    <col min="1" max="1" width="2.5546875" customWidth="1"/>
    <col min="2" max="2" width="20.109375" customWidth="1"/>
    <col min="3" max="3" width="16.6640625" customWidth="1"/>
    <col min="4" max="4" width="1.77734375" customWidth="1"/>
    <col min="5" max="5" width="16.6640625" customWidth="1"/>
    <col min="6" max="6" width="1.77734375" customWidth="1"/>
    <col min="7" max="7" width="16.6640625" customWidth="1"/>
    <col min="8" max="8" width="1.77734375" customWidth="1"/>
    <col min="9" max="9" width="16.6640625" customWidth="1"/>
  </cols>
  <sheetData>
    <row r="2" spans="2:9" ht="34.799999999999997" customHeight="1" x14ac:dyDescent="0.3">
      <c r="B2" s="29" t="s">
        <v>24</v>
      </c>
      <c r="C2" s="30"/>
      <c r="D2" s="30"/>
      <c r="E2" s="30"/>
      <c r="F2" s="30"/>
      <c r="G2" s="30"/>
      <c r="H2" s="30"/>
      <c r="I2" s="30"/>
    </row>
    <row r="3" spans="2:9" ht="9.6" customHeight="1" x14ac:dyDescent="0.3"/>
    <row r="4" spans="2:9" ht="24" customHeight="1" x14ac:dyDescent="0.3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 x14ac:dyDescent="0.3">
      <c r="B5" s="5" t="str">
        <f>'Data &amp; Pivot'!J7</f>
        <v>Fixed Cost</v>
      </c>
      <c r="C5" s="5"/>
      <c r="E5" s="5"/>
      <c r="G5" s="5"/>
      <c r="I5" s="5"/>
    </row>
    <row r="6" spans="2:9" ht="24" customHeight="1" x14ac:dyDescent="0.3">
      <c r="B6" s="5" t="str">
        <f>'Data &amp; Pivot'!J8</f>
        <v>Freight &amp; Forwarding</v>
      </c>
      <c r="C6" s="5"/>
      <c r="E6" s="5"/>
      <c r="G6" s="5"/>
      <c r="I6" s="5"/>
    </row>
    <row r="7" spans="2:9" ht="24" customHeight="1" x14ac:dyDescent="0.3">
      <c r="B7" s="5" t="str">
        <f>'Data &amp; Pivot'!J9</f>
        <v>Other variable cost</v>
      </c>
      <c r="C7" s="5"/>
      <c r="E7" s="5"/>
      <c r="G7" s="5"/>
      <c r="I7" s="5"/>
    </row>
    <row r="8" spans="2:9" ht="24" customHeight="1" x14ac:dyDescent="0.3">
      <c r="B8" s="5" t="str">
        <f>'Data &amp; Pivot'!J10</f>
        <v>Power &amp; Fuel</v>
      </c>
      <c r="C8" s="5"/>
      <c r="E8" s="5"/>
      <c r="G8" s="5"/>
      <c r="I8" s="5"/>
    </row>
    <row r="9" spans="2:9" ht="24" customHeight="1" x14ac:dyDescent="0.3">
      <c r="B9" s="5" t="str">
        <f>'Data &amp; Pivot'!J11</f>
        <v>Profit</v>
      </c>
      <c r="C9" s="5"/>
      <c r="E9" s="5"/>
      <c r="G9" s="5"/>
      <c r="I9" s="5"/>
    </row>
    <row r="10" spans="2:9" ht="24" customHeight="1" x14ac:dyDescent="0.3"/>
    <row r="12" spans="2:9" ht="34.799999999999997" customHeight="1" x14ac:dyDescent="0.3">
      <c r="B12" s="29" t="s">
        <v>25</v>
      </c>
      <c r="C12" s="30"/>
      <c r="D12" s="30"/>
      <c r="E12" s="30"/>
      <c r="F12" s="30"/>
      <c r="G12" s="30"/>
      <c r="H12" s="30"/>
      <c r="I12" s="30"/>
    </row>
    <row r="13" spans="2:9" ht="9.6" customHeight="1" x14ac:dyDescent="0.3"/>
    <row r="14" spans="2:9" ht="24" customHeight="1" x14ac:dyDescent="0.3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 x14ac:dyDescent="0.3">
      <c r="B15" s="5" t="str">
        <f>B5</f>
        <v>Fixed Cost</v>
      </c>
      <c r="C15" s="5"/>
      <c r="E15" s="5"/>
      <c r="G15" s="5"/>
      <c r="I15" s="5"/>
    </row>
    <row r="16" spans="2:9" ht="24" customHeight="1" x14ac:dyDescent="0.3">
      <c r="B16" s="5" t="str">
        <f t="shared" ref="B16:B19" si="0">B6</f>
        <v>Freight &amp; Forwarding</v>
      </c>
      <c r="C16" s="5"/>
      <c r="E16" s="5"/>
      <c r="G16" s="5"/>
      <c r="I16" s="5"/>
    </row>
    <row r="17" spans="2:9" ht="24" customHeight="1" x14ac:dyDescent="0.3">
      <c r="B17" s="5" t="str">
        <f t="shared" si="0"/>
        <v>Other variable cost</v>
      </c>
      <c r="C17" s="5"/>
      <c r="E17" s="5"/>
      <c r="G17" s="5"/>
      <c r="I17" s="5"/>
    </row>
    <row r="18" spans="2:9" ht="24" customHeight="1" x14ac:dyDescent="0.3">
      <c r="B18" s="5" t="str">
        <f t="shared" si="0"/>
        <v>Power &amp; Fuel</v>
      </c>
      <c r="C18" s="5"/>
      <c r="E18" s="5"/>
      <c r="G18" s="5"/>
      <c r="I18" s="5"/>
    </row>
    <row r="19" spans="2:9" ht="24" customHeight="1" x14ac:dyDescent="0.3">
      <c r="B19" s="5" t="str">
        <f t="shared" si="0"/>
        <v>Profit</v>
      </c>
      <c r="C19" s="5"/>
      <c r="E19" s="5"/>
      <c r="G19" s="5"/>
      <c r="I19" s="5"/>
    </row>
  </sheetData>
  <mergeCells count="2">
    <mergeCell ref="B2:I2"/>
    <mergeCell ref="B12:I1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Pivot'!K17:O17</xm:f>
              <xm:sqref>C15</xm:sqref>
            </x14:sparkline>
            <x14:sparkline>
              <xm:f>'Data &amp; Pivot'!Z17:AD17</xm:f>
              <xm:sqref>I15</xm:sqref>
            </x14:sparkline>
            <x14:sparkline>
              <xm:f>'Data &amp; Pivot'!Z18:AD18</xm:f>
              <xm:sqref>I16</xm:sqref>
            </x14:sparkline>
            <x14:sparkline>
              <xm:f>'Data &amp; Pivot'!Z19:AD19</xm:f>
              <xm:sqref>I17</xm:sqref>
            </x14:sparkline>
            <x14:sparkline>
              <xm:f>'Data &amp; Pivot'!Z20:AD20</xm:f>
              <xm:sqref>I18</xm:sqref>
            </x14:sparkline>
            <x14:sparkline>
              <xm:f>'Data &amp; Pivot'!Z21:AD21</xm:f>
              <xm:sqref>I19</xm:sqref>
            </x14:sparkline>
            <x14:sparkline>
              <xm:f>'Data &amp; Pivot'!U17:Y17</xm:f>
              <xm:sqref>G15</xm:sqref>
            </x14:sparkline>
            <x14:sparkline>
              <xm:f>'Data &amp; Pivot'!U18:Y18</xm:f>
              <xm:sqref>G16</xm:sqref>
            </x14:sparkline>
            <x14:sparkline>
              <xm:f>'Data &amp; Pivot'!U19:Y19</xm:f>
              <xm:sqref>G17</xm:sqref>
            </x14:sparkline>
            <x14:sparkline>
              <xm:f>'Data &amp; Pivot'!U20:Y20</xm:f>
              <xm:sqref>G18</xm:sqref>
            </x14:sparkline>
            <x14:sparkline>
              <xm:f>'Data &amp; Pivot'!U21:Y21</xm:f>
              <xm:sqref>G19</xm:sqref>
            </x14:sparkline>
            <x14:sparkline>
              <xm:f>'Data &amp; Pivot'!P17:T17</xm:f>
              <xm:sqref>E15</xm:sqref>
            </x14:sparkline>
            <x14:sparkline>
              <xm:f>'Data &amp; Pivot'!P18:T18</xm:f>
              <xm:sqref>E16</xm:sqref>
            </x14:sparkline>
            <x14:sparkline>
              <xm:f>'Data &amp; Pivot'!P19:T19</xm:f>
              <xm:sqref>E17</xm:sqref>
            </x14:sparkline>
            <x14:sparkline>
              <xm:f>'Data &amp; Pivot'!P20:T20</xm:f>
              <xm:sqref>E18</xm:sqref>
            </x14:sparkline>
            <x14:sparkline>
              <xm:f>'Data &amp; Pivot'!P21:T21</xm:f>
              <xm:sqref>E19</xm:sqref>
            </x14:sparkline>
            <x14:sparkline>
              <xm:f>'Data &amp; Pivot'!K18:O18</xm:f>
              <xm:sqref>C16</xm:sqref>
            </x14:sparkline>
            <x14:sparkline>
              <xm:f>'Data &amp; Pivot'!K19:O19</xm:f>
              <xm:sqref>C17</xm:sqref>
            </x14:sparkline>
            <x14:sparkline>
              <xm:f>'Data &amp; Pivot'!K20:O20</xm:f>
              <xm:sqref>C18</xm:sqref>
            </x14:sparkline>
            <x14:sparkline>
              <xm:f>'Data &amp; Pivot'!K21:O21</xm:f>
              <xm:sqref>C19</xm:sqref>
            </x14:sparkline>
          </x14:sparklines>
        </x14:sparklineGroup>
        <x14:sparklineGroup manualMin="0" lineWeight="2.25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Pivot'!K7:O7</xm:f>
              <xm:sqref>C5</xm:sqref>
            </x14:sparkline>
            <x14:sparkline>
              <xm:f>'Data &amp; Pivot'!Z7:AD7</xm:f>
              <xm:sqref>I5</xm:sqref>
            </x14:sparkline>
            <x14:sparkline>
              <xm:f>'Data &amp; Pivot'!Z8:AD8</xm:f>
              <xm:sqref>I6</xm:sqref>
            </x14:sparkline>
            <x14:sparkline>
              <xm:f>'Data &amp; Pivot'!Z9:AD9</xm:f>
              <xm:sqref>I7</xm:sqref>
            </x14:sparkline>
            <x14:sparkline>
              <xm:f>'Data &amp; Pivot'!Z10:AD10</xm:f>
              <xm:sqref>I8</xm:sqref>
            </x14:sparkline>
            <x14:sparkline>
              <xm:f>'Data &amp; Pivot'!Z11:AD11</xm:f>
              <xm:sqref>I9</xm:sqref>
            </x14:sparkline>
            <x14:sparkline>
              <xm:f>'Data &amp; Pivot'!U7:Y7</xm:f>
              <xm:sqref>G5</xm:sqref>
            </x14:sparkline>
            <x14:sparkline>
              <xm:f>'Data &amp; Pivot'!U8:Y8</xm:f>
              <xm:sqref>G6</xm:sqref>
            </x14:sparkline>
            <x14:sparkline>
              <xm:f>'Data &amp; Pivot'!U9:Y9</xm:f>
              <xm:sqref>G7</xm:sqref>
            </x14:sparkline>
            <x14:sparkline>
              <xm:f>'Data &amp; Pivot'!U10:Y10</xm:f>
              <xm:sqref>G8</xm:sqref>
            </x14:sparkline>
            <x14:sparkline>
              <xm:f>'Data &amp; Pivot'!U11:Y11</xm:f>
              <xm:sqref>G9</xm:sqref>
            </x14:sparkline>
            <x14:sparkline>
              <xm:f>'Data &amp; Pivot'!P7:T7</xm:f>
              <xm:sqref>E5</xm:sqref>
            </x14:sparkline>
            <x14:sparkline>
              <xm:f>'Data &amp; Pivot'!P8:T8</xm:f>
              <xm:sqref>E6</xm:sqref>
            </x14:sparkline>
            <x14:sparkline>
              <xm:f>'Data &amp; Pivot'!P9:T9</xm:f>
              <xm:sqref>E7</xm:sqref>
            </x14:sparkline>
            <x14:sparkline>
              <xm:f>'Data &amp; Pivot'!P10:T10</xm:f>
              <xm:sqref>E8</xm:sqref>
            </x14:sparkline>
            <x14:sparkline>
              <xm:f>'Data &amp; Pivot'!P11:T11</xm:f>
              <xm:sqref>E9</xm:sqref>
            </x14:sparkline>
            <x14:sparkline>
              <xm:f>'Data &amp; Pivot'!K8:O8</xm:f>
              <xm:sqref>C6</xm:sqref>
            </x14:sparkline>
            <x14:sparkline>
              <xm:f>'Data &amp; Pivot'!K9:O9</xm:f>
              <xm:sqref>C7</xm:sqref>
            </x14:sparkline>
            <x14:sparkline>
              <xm:f>'Data &amp; Pivot'!K10:O10</xm:f>
              <xm:sqref>C8</xm:sqref>
            </x14:sparkline>
            <x14:sparkline>
              <xm:f>'Data &amp; Pivot'!K11:O11</xm:f>
              <xm:sqref>C9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Gerards Chart</vt:lpstr>
      <vt:lpstr>Data &amp; Pivot</vt:lpstr>
      <vt:lpstr>Charts</vt:lpstr>
    </vt:vector>
  </TitlesOfParts>
  <Company>SAINT-GOBAIN 1.8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Roldan, Gerard (BIC USA)</cp:lastModifiedBy>
  <dcterms:created xsi:type="dcterms:W3CDTF">2016-06-21T12:06:37Z</dcterms:created>
  <dcterms:modified xsi:type="dcterms:W3CDTF">2016-07-02T04:28:43Z</dcterms:modified>
</cp:coreProperties>
</file>