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0" windowWidth="35660" windowHeight="21760"/>
  </bookViews>
  <sheets>
    <sheet name="Sheet1" sheetId="2" r:id="rId1"/>
    <sheet name="data" sheetId="1" r:id="rId2"/>
  </sheets>
  <externalReferences>
    <externalReference r:id="rId3"/>
    <externalReference r:id="rId4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1">data!$C$2:$O$33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2" l="1"/>
  <c r="M6" i="2"/>
  <c r="N13" i="2"/>
  <c r="L6" i="2"/>
  <c r="L13" i="2"/>
  <c r="K6" i="2"/>
  <c r="J13" i="2"/>
  <c r="G13" i="2"/>
  <c r="H13" i="2"/>
  <c r="F13" i="2"/>
  <c r="E13" i="2"/>
  <c r="O13" i="2"/>
  <c r="M13" i="2"/>
  <c r="K13" i="2"/>
  <c r="F4" i="2"/>
  <c r="D13" i="2"/>
  <c r="I13" i="2"/>
</calcChain>
</file>

<file path=xl/sharedStrings.xml><?xml version="1.0" encoding="utf-8"?>
<sst xmlns="http://schemas.openxmlformats.org/spreadsheetml/2006/main" count="85" uniqueCount="61">
  <si>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</si>
  <si>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</si>
  <si>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</si>
  <si>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</si>
  <si>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</si>
  <si>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</si>
  <si>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</si>
  <si>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</si>
  <si>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</si>
  <si>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</si>
  <si>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</si>
  <si>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</si>
  <si>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</si>
  <si>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</si>
  <si>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</si>
  <si>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</si>
  <si>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</si>
  <si>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</si>
  <si>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</si>
  <si>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</si>
  <si>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</si>
  <si>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</si>
  <si>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</si>
  <si>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</si>
  <si>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</si>
  <si>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</si>
  <si>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</si>
  <si>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</si>
  <si>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</si>
  <si>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</si>
  <si>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</si>
  <si>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</si>
  <si>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</si>
  <si>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</si>
  <si>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</si>
  <si>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</si>
  <si>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</si>
  <si>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</si>
  <si>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</si>
  <si>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</si>
  <si>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</si>
  <si>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</si>
  <si>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</si>
  <si>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</si>
  <si>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</si>
  <si>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</si>
  <si>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</si>
  <si>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</si>
  <si>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</si>
  <si>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No</t>
  </si>
  <si>
    <t>Current Month</t>
  </si>
  <si>
    <t>Proportionate Target</t>
  </si>
  <si>
    <t>Variance With Base</t>
  </si>
  <si>
    <t>Variance Corresp: Month</t>
  </si>
  <si>
    <t>Variance With Target</t>
  </si>
  <si>
    <t>Target December</t>
  </si>
  <si>
    <t>K P I   SELECTOR:</t>
  </si>
  <si>
    <t>K P I</t>
  </si>
  <si>
    <t>Submitted by:  RONALDO BALAS</t>
  </si>
  <si>
    <t>e.mail:   ronaldobalas@live.com</t>
  </si>
  <si>
    <t xml:space="preserve">               ronaldo@international-cellars.com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</si>
</sst>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b/>
      <sz val="14"/>
      <name val="Calibri"/>
      <family val="2"/>
    </font>
    <font>
      <sz val="14"/>
      <name val="Arial"/>
      <family val="2"/>
    </font>
    <font>
      <sz val="14"/>
      <name val="Calibri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</font>
    <font>
      <sz val="14"/>
      <color theme="1"/>
      <name val="Calibri"/>
    </font>
    <font>
      <b/>
      <sz val="18"/>
      <color theme="0"/>
      <name val="Calibri"/>
    </font>
    <font>
      <sz val="14"/>
      <color theme="0"/>
      <name val="Calibri"/>
    </font>
    <font>
      <b/>
      <sz val="20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38" fontId="5" fillId="3" borderId="0" applyNumberFormat="0" applyBorder="0" applyAlignment="0" applyProtection="0"/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10" fontId="5" fillId="4" borderId="1" applyNumberFormat="0" applyBorder="0" applyAlignment="0" applyProtection="0"/>
    <xf numFmtId="170" fontId="2" fillId="0" borderId="0" applyFont="0" applyFill="0" applyBorder="0" applyAlignment="0" applyProtection="0"/>
    <xf numFmtId="171" fontId="7" fillId="0" borderId="0" applyFill="0" applyBorder="0">
      <alignment horizontal="center" vertical="top"/>
    </xf>
    <xf numFmtId="17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9" fillId="0" borderId="0"/>
    <xf numFmtId="172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5" borderId="0"/>
    <xf numFmtId="0" fontId="10" fillId="0" borderId="0">
      <alignment horizontal="left" vertical="center"/>
    </xf>
    <xf numFmtId="0" fontId="11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0" fontId="12" fillId="2" borderId="5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3" fillId="0" borderId="0" xfId="2" applyFont="1"/>
    <xf numFmtId="0" fontId="12" fillId="2" borderId="6" xfId="2" applyFont="1" applyFill="1" applyBorder="1" applyAlignment="1">
      <alignment horizontal="center"/>
    </xf>
    <xf numFmtId="0" fontId="13" fillId="0" borderId="0" xfId="2" applyFont="1" applyFill="1"/>
    <xf numFmtId="0" fontId="14" fillId="7" borderId="7" xfId="2" applyFont="1" applyFill="1" applyBorder="1"/>
    <xf numFmtId="164" fontId="15" fillId="7" borderId="7" xfId="4" applyNumberFormat="1" applyFont="1" applyFill="1" applyBorder="1" applyAlignment="1">
      <alignment horizontal="right"/>
    </xf>
    <xf numFmtId="164" fontId="14" fillId="7" borderId="7" xfId="2" applyNumberFormat="1" applyFont="1" applyFill="1" applyBorder="1" applyAlignment="1">
      <alignment horizontal="right"/>
    </xf>
    <xf numFmtId="10" fontId="14" fillId="7" borderId="7" xfId="1" applyNumberFormat="1" applyFont="1" applyFill="1" applyBorder="1" applyAlignment="1">
      <alignment horizontal="right"/>
    </xf>
    <xf numFmtId="165" fontId="14" fillId="7" borderId="7" xfId="1" applyNumberFormat="1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9" borderId="0" xfId="0" applyFont="1" applyFill="1"/>
    <xf numFmtId="0" fontId="12" fillId="9" borderId="0" xfId="2" applyFont="1" applyFill="1" applyBorder="1" applyAlignment="1">
      <alignment horizontal="center"/>
    </xf>
    <xf numFmtId="0" fontId="12" fillId="2" borderId="14" xfId="2" applyFont="1" applyFill="1" applyBorder="1" applyAlignment="1">
      <alignment horizontal="center"/>
    </xf>
    <xf numFmtId="0" fontId="12" fillId="2" borderId="15" xfId="2" applyFont="1" applyFill="1" applyBorder="1" applyAlignment="1">
      <alignment horizontal="center"/>
    </xf>
    <xf numFmtId="0" fontId="12" fillId="2" borderId="16" xfId="2" applyFont="1" applyFill="1" applyBorder="1" applyAlignment="1">
      <alignment horizontal="center"/>
    </xf>
    <xf numFmtId="0" fontId="12" fillId="10" borderId="15" xfId="2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43" fontId="18" fillId="0" borderId="12" xfId="68" applyFont="1" applyBorder="1" applyAlignment="1">
      <alignment horizontal="center" vertical="center"/>
    </xf>
    <xf numFmtId="9" fontId="18" fillId="10" borderId="12" xfId="1" applyFont="1" applyFill="1" applyBorder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19" fillId="0" borderId="17" xfId="0" applyFont="1" applyBorder="1" applyAlignment="1"/>
    <xf numFmtId="0" fontId="19" fillId="0" borderId="18" xfId="0" applyFont="1" applyBorder="1" applyAlignment="1"/>
    <xf numFmtId="43" fontId="21" fillId="0" borderId="18" xfId="0" applyNumberFormat="1" applyFont="1" applyBorder="1" applyAlignment="1"/>
    <xf numFmtId="0" fontId="21" fillId="0" borderId="18" xfId="0" applyFont="1" applyBorder="1" applyAlignment="1"/>
    <xf numFmtId="0" fontId="21" fillId="0" borderId="19" xfId="0" applyFont="1" applyBorder="1" applyAlignment="1"/>
    <xf numFmtId="9" fontId="21" fillId="0" borderId="18" xfId="0" applyNumberFormat="1" applyFont="1" applyBorder="1" applyAlignment="1"/>
    <xf numFmtId="0" fontId="18" fillId="6" borderId="1" xfId="0" applyFont="1" applyFill="1" applyBorder="1" applyAlignment="1" applyProtection="1">
      <alignment horizontal="center" vertical="center"/>
      <protection locked="0"/>
    </xf>
    <xf numFmtId="0" fontId="12" fillId="2" borderId="10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21" fillId="11" borderId="18" xfId="0" applyFont="1" applyFill="1" applyBorder="1" applyAlignment="1">
      <alignment horizontal="center" vertical="top"/>
    </xf>
    <xf numFmtId="0" fontId="22" fillId="12" borderId="17" xfId="0" applyFont="1" applyFill="1" applyBorder="1" applyAlignment="1">
      <alignment horizontal="center" vertical="center"/>
    </xf>
    <xf numFmtId="0" fontId="22" fillId="12" borderId="18" xfId="0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2" fillId="8" borderId="0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</cellXfs>
  <cellStyles count="95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" xfId="68" builtinId="3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Grey" xfId="25"/>
    <cellStyle name="Header1" xfId="26"/>
    <cellStyle name="Header2" xfId="27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8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73299376513942"/>
          <c:y val="0.0173913043478261"/>
          <c:w val="0.927776759208106"/>
          <c:h val="0.964356238078936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val>
            <c:numRef>
              <c:f>Sheet1!$E$13:$I$13</c:f>
              <c:numCache>
                <c:formatCode>_(* #,##0.00_);_(* \(#,##0.00\);_(* "-"??_);_(@_)</c:formatCode>
                <c:ptCount val="5"/>
                <c:pt idx="0">
                  <c:v>6266.495</c:v>
                </c:pt>
                <c:pt idx="1">
                  <c:v>0.0</c:v>
                </c:pt>
                <c:pt idx="2">
                  <c:v>8359.874</c:v>
                </c:pt>
                <c:pt idx="3">
                  <c:v>6389.109127722222</c:v>
                </c:pt>
                <c:pt idx="4">
                  <c:v>6526.866720944444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220248"/>
        <c:axId val="-2084728520"/>
        <c:axId val="2010226536"/>
      </c:bar3DChart>
      <c:catAx>
        <c:axId val="201022024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4728520"/>
        <c:crosses val="autoZero"/>
        <c:auto val="1"/>
        <c:lblAlgn val="ctr"/>
        <c:lblOffset val="100"/>
        <c:noMultiLvlLbl val="0"/>
      </c:catAx>
      <c:valAx>
        <c:axId val="-20847285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100" b="1" i="0"/>
            </a:pPr>
            <a:endParaRPr lang="en-US"/>
          </a:p>
        </c:txPr>
        <c:crossAx val="2010220248"/>
        <c:crosses val="autoZero"/>
        <c:crossBetween val="between"/>
      </c:valAx>
      <c:serAx>
        <c:axId val="2010226536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4728520"/>
        <c:crosses val="autoZero"/>
      </c:serAx>
      <c:spPr>
        <a:solidFill>
          <a:schemeClr val="accent6">
            <a:lumMod val="20000"/>
            <a:lumOff val="80000"/>
            <a:alpha val="49000"/>
          </a:schemeClr>
        </a:solidFill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7"/>
      <c:rotY val="0"/>
      <c:rAngAx val="1"/>
    </c:view3D>
    <c:floor>
      <c:thickness val="0"/>
    </c:floor>
    <c:sideWall>
      <c:thickness val="0"/>
      <c:spPr>
        <a:gradFill flip="none" rotWithShape="1">
          <a:gsLst>
            <a:gs pos="90000">
              <a:schemeClr val="bg1">
                <a:lumMod val="95000"/>
                <a:alpha val="50000"/>
              </a:schemeClr>
            </a:gs>
            <a:gs pos="100000">
              <a:srgbClr val="000000">
                <a:alpha val="50000"/>
              </a:srgbClr>
            </a:gs>
          </a:gsLst>
          <a:path path="shape">
            <a:fillToRect l="50000" t="50000" r="50000" b="50000"/>
          </a:path>
          <a:tileRect/>
        </a:gradFill>
      </c:spPr>
    </c:sideWall>
    <c:backWall>
      <c:thickness val="0"/>
      <c:spPr>
        <a:solidFill>
          <a:schemeClr val="bg1">
            <a:lumMod val="95000"/>
            <a:alpha val="0"/>
          </a:schemeClr>
        </a:solidFill>
      </c:spPr>
    </c:backWall>
    <c:plotArea>
      <c:layout>
        <c:manualLayout>
          <c:layoutTarget val="inner"/>
          <c:xMode val="edge"/>
          <c:yMode val="edge"/>
          <c:x val="0.0844236302922867"/>
          <c:y val="0.0163568773234201"/>
          <c:w val="0.915576369707713"/>
          <c:h val="0.967286245353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Sheet1!$K$6:$M$6</c:f>
              <c:numCache>
                <c:formatCode>0%</c:formatCode>
                <c:ptCount val="3"/>
                <c:pt idx="0">
                  <c:v>0.334058991509608</c:v>
                </c:pt>
                <c:pt idx="1">
                  <c:v>0.0</c:v>
                </c:pt>
                <c:pt idx="2">
                  <c:v>0.308456912048452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4715016"/>
        <c:axId val="1762409816"/>
        <c:axId val="0"/>
      </c:bar3DChart>
      <c:catAx>
        <c:axId val="1854715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2409816"/>
        <c:crosses val="autoZero"/>
        <c:auto val="1"/>
        <c:lblAlgn val="ctr"/>
        <c:lblOffset val="100"/>
        <c:noMultiLvlLbl val="0"/>
      </c:catAx>
      <c:valAx>
        <c:axId val="17624098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 b="1" i="0"/>
            </a:pPr>
            <a:endParaRPr lang="en-US"/>
          </a:p>
        </c:txPr>
        <c:crossAx val="1854715016"/>
        <c:crosses val="autoZero"/>
        <c:crossBetween val="between"/>
      </c:valAx>
      <c:spPr>
        <a:solidFill>
          <a:schemeClr val="accent6">
            <a:lumMod val="20000"/>
            <a:lumOff val="80000"/>
            <a:alpha val="49000"/>
          </a:schemeClr>
        </a:solidFill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95" dropStyle="combo" dx="16" fmlaLink="$A$1" fmlaRange="data!$C$5:$C$33" val="0"/>
</file>

<file path=xl/ctrlProps/ctrlProp2.xml><?xml version="1.0" encoding="utf-8"?>
<formControlPr xmlns="http://schemas.microsoft.com/office/spreadsheetml/2009/9/main" objectType="Spin" dx="0" fmlaLink="$A$1" max="29" min="1" page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3</xdr:row>
          <xdr:rowOff>241300</xdr:rowOff>
        </xdr:from>
        <xdr:to>
          <xdr:col>15</xdr:col>
          <xdr:colOff>127000</xdr:colOff>
          <xdr:row>3</xdr:row>
          <xdr:rowOff>482600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>
    <xdr:from>
      <xdr:col>4</xdr:col>
      <xdr:colOff>57150</xdr:colOff>
      <xdr:row>5</xdr:row>
      <xdr:rowOff>69850</xdr:rowOff>
    </xdr:from>
    <xdr:to>
      <xdr:col>10</xdr:col>
      <xdr:colOff>12700</xdr:colOff>
      <xdr:row>5</xdr:row>
      <xdr:rowOff>5181600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5</xdr:row>
      <xdr:rowOff>69850</xdr:rowOff>
    </xdr:from>
    <xdr:to>
      <xdr:col>15</xdr:col>
      <xdr:colOff>723900</xdr:colOff>
      <xdr:row>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203200</xdr:colOff>
          <xdr:row>3</xdr:row>
          <xdr:rowOff>50800</xdr:rowOff>
        </xdr:from>
        <xdr:to>
          <xdr:col>15</xdr:col>
          <xdr:colOff>685800</xdr:colOff>
          <xdr:row>3</xdr:row>
          <xdr:rowOff>495300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S%20KPI%20MAY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showGridLines="0" tabSelected="1" topLeftCell="B1" workbookViewId="0">
      <selection activeCell="I2" sqref="I2"/>
    </sheetView>
  </sheetViews>
  <sheetFormatPr baseColWidth="10" defaultColWidth="20.1640625" defaultRowHeight="24" customHeight="1" x14ac:dyDescent="0"/>
  <cols>
    <col min="1" max="1" width="6.83203125" style="11" hidden="1" customWidth="1"/>
    <col min="2" max="2" width="1.6640625" style="11" customWidth="1"/>
    <col min="3" max="3" width="9.5" style="11" customWidth="1"/>
    <col min="4" max="4" width="23" style="11" hidden="1" customWidth="1"/>
    <col min="5" max="5" width="22.83203125" style="11" customWidth="1"/>
    <col min="6" max="11" width="17.1640625" style="11" customWidth="1"/>
    <col min="12" max="12" width="9.6640625" style="11" customWidth="1"/>
    <col min="13" max="13" width="17.1640625" style="11" customWidth="1"/>
    <col min="14" max="14" width="9.6640625" style="11" customWidth="1"/>
    <col min="15" max="15" width="17.1640625" style="11" customWidth="1"/>
    <col min="16" max="16" width="9.6640625" style="11" customWidth="1"/>
    <col min="17" max="16384" width="20.1640625" style="11"/>
  </cols>
  <sheetData>
    <row r="1" spans="1:16" ht="24" customHeight="1">
      <c r="A1" s="29">
        <v>1</v>
      </c>
    </row>
    <row r="4" spans="1:16" ht="42" customHeight="1">
      <c r="E4" s="22" t="s">
        <v>57</v>
      </c>
      <c r="F4" s="33" t="str">
        <f>VLOOKUP($A$1,data!$B$5:$O$33,2)</f>
        <v>Absolute Deposit</v>
      </c>
      <c r="G4" s="34"/>
      <c r="H4" s="34"/>
      <c r="I4" s="34"/>
      <c r="J4" s="34"/>
      <c r="K4" s="34"/>
      <c r="L4" s="34"/>
      <c r="M4" s="32" t="s">
        <v>56</v>
      </c>
      <c r="N4" s="32"/>
      <c r="O4" s="32"/>
      <c r="P4" s="32"/>
    </row>
    <row r="5" spans="1:16" ht="4" customHeight="1"/>
    <row r="6" spans="1:16" ht="409" customHeight="1">
      <c r="E6" s="23"/>
      <c r="F6" s="24"/>
      <c r="G6" s="24"/>
      <c r="H6" s="24"/>
      <c r="I6" s="24"/>
      <c r="J6" s="24"/>
      <c r="K6" s="28">
        <f>L13</f>
        <v>0.33405899150960783</v>
      </c>
      <c r="L6" s="28">
        <f>N13</f>
        <v>0</v>
      </c>
      <c r="M6" s="28">
        <f>P13</f>
        <v>0.30845691204845233</v>
      </c>
      <c r="N6" s="25"/>
      <c r="O6" s="26"/>
      <c r="P6" s="27"/>
    </row>
    <row r="7" spans="1:16" ht="4" customHeight="1"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12" customFormat="1" ht="24" customHeight="1">
      <c r="E8" s="35" t="s">
        <v>1</v>
      </c>
      <c r="F8" s="37" t="s">
        <v>9</v>
      </c>
      <c r="G8" s="37" t="s">
        <v>50</v>
      </c>
      <c r="H8" s="39" t="s">
        <v>51</v>
      </c>
      <c r="I8" s="39" t="s">
        <v>51</v>
      </c>
      <c r="J8" s="30" t="s">
        <v>55</v>
      </c>
      <c r="K8" s="37" t="s">
        <v>52</v>
      </c>
      <c r="L8" s="37"/>
      <c r="M8" s="37" t="s">
        <v>53</v>
      </c>
      <c r="N8" s="37"/>
      <c r="O8" s="37" t="s">
        <v>54</v>
      </c>
      <c r="P8" s="37"/>
    </row>
    <row r="9" spans="1:16" s="12" customFormat="1" ht="24" customHeight="1">
      <c r="E9" s="36"/>
      <c r="F9" s="38"/>
      <c r="G9" s="38"/>
      <c r="H9" s="40"/>
      <c r="I9" s="40"/>
      <c r="J9" s="31"/>
      <c r="K9" s="38"/>
      <c r="L9" s="38"/>
      <c r="M9" s="38"/>
      <c r="N9" s="38"/>
      <c r="O9" s="38"/>
      <c r="P9" s="38"/>
    </row>
    <row r="10" spans="1:16" ht="24" customHeight="1">
      <c r="E10" s="15" t="s">
        <v>12</v>
      </c>
      <c r="F10" s="16" t="s">
        <v>13</v>
      </c>
      <c r="G10" s="16" t="s">
        <v>14</v>
      </c>
      <c r="H10" s="16" t="s">
        <v>14</v>
      </c>
      <c r="I10" s="16" t="s">
        <v>15</v>
      </c>
      <c r="J10" s="17">
        <v>2015</v>
      </c>
      <c r="K10" s="16" t="s">
        <v>16</v>
      </c>
      <c r="L10" s="18" t="s">
        <v>17</v>
      </c>
      <c r="M10" s="16" t="s">
        <v>18</v>
      </c>
      <c r="N10" s="18" t="s">
        <v>17</v>
      </c>
      <c r="O10" s="16" t="s">
        <v>18</v>
      </c>
      <c r="P10" s="18" t="s">
        <v>17</v>
      </c>
    </row>
    <row r="11" spans="1:16" ht="3" customHeight="1"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s="13" customFormat="1" ht="4" customHeight="1"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s="19" customFormat="1" ht="50" customHeight="1">
      <c r="D13" s="20" t="str">
        <f>VLOOKUP($A$1,data!$B$5:$O$33,2)</f>
        <v>Absolute Deposit</v>
      </c>
      <c r="E13" s="20">
        <f>VLOOKUP($A$1,data!$B$5:$O$33,3)</f>
        <v>6266.4949999999999</v>
      </c>
      <c r="F13" s="20">
        <f>VLOOKUP($A$1,data!$B$5:$O$33,4)</f>
        <v>0</v>
      </c>
      <c r="G13" s="20">
        <f>VLOOKUP($A$1,data!$B$5:$O$33,5)</f>
        <v>8359.8739999999998</v>
      </c>
      <c r="H13" s="20">
        <f>VLOOKUP($A$1,data!$B$5:$O$33,6)</f>
        <v>6389.1091277222222</v>
      </c>
      <c r="I13" s="20">
        <f>VLOOKUP($A$1,data!$B$5:$O$33,7)</f>
        <v>6526.8667209444438</v>
      </c>
      <c r="J13" s="20">
        <f>VLOOKUP($A$1,data!$B$5:$O$33,14)</f>
        <v>6966.2267019999999</v>
      </c>
      <c r="K13" s="20">
        <f>VLOOKUP($A$1,data!$B$5:$O$33,8)</f>
        <v>2093.3789999999999</v>
      </c>
      <c r="L13" s="21">
        <f>VLOOKUP($A$1,data!$B$5:$O$33,9)</f>
        <v>0.33405899150960783</v>
      </c>
      <c r="M13" s="20">
        <f>VLOOKUP($A$1,data!$B$5:$O$33,10)</f>
        <v>8359.8739999999998</v>
      </c>
      <c r="N13" s="21">
        <f>VLOOKUP($A$1,data!$B$5:$O$33,11)</f>
        <v>0</v>
      </c>
      <c r="O13" s="20">
        <f>VLOOKUP($A$1,data!$B$5:$O$33,12)</f>
        <v>1970.7648722777776</v>
      </c>
      <c r="P13" s="21">
        <f>VLOOKUP($A$1,data!$B$5:$O$33,13)</f>
        <v>0.30845691204845233</v>
      </c>
    </row>
    <row r="14" spans="1:16" ht="3" customHeight="1"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7" spans="5:5" ht="24" customHeight="1">
      <c r="E17" s="11" t="s">
        <v>58</v>
      </c>
    </row>
    <row r="18" spans="5:5" ht="24" customHeight="1">
      <c r="E18" s="11" t="s">
        <v>59</v>
      </c>
    </row>
    <row r="19" spans="5:5" ht="24" customHeight="1">
      <c r="E19" s="11" t="s">
        <v>60</v>
      </c>
    </row>
  </sheetData>
  <sheetProtection sheet="1" objects="1" scenarios="1"/>
  <mergeCells count="14">
    <mergeCell ref="E11:P11"/>
    <mergeCell ref="E14:P14"/>
    <mergeCell ref="J8:J9"/>
    <mergeCell ref="M4:P4"/>
    <mergeCell ref="F4:L4"/>
    <mergeCell ref="E8:E9"/>
    <mergeCell ref="F8:F9"/>
    <mergeCell ref="G8:G9"/>
    <mergeCell ref="H8:H9"/>
    <mergeCell ref="I8:I9"/>
    <mergeCell ref="K8:L9"/>
    <mergeCell ref="M8:N9"/>
    <mergeCell ref="O8:P9"/>
    <mergeCell ref="E7:P7"/>
  </mergeCells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Drop Down 2">
              <controlPr locked="0" defaultSize="0" print="0" autoLine="0" autoPict="0">
                <anchor moveWithCells="1">
                  <from>
                    <xdr:col>12</xdr:col>
                    <xdr:colOff>63500</xdr:colOff>
                    <xdr:row>3</xdr:row>
                    <xdr:rowOff>241300</xdr:rowOff>
                  </from>
                  <to>
                    <xdr:col>15</xdr:col>
                    <xdr:colOff>127000</xdr:colOff>
                    <xdr:row>3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4" name="Spinner 3">
              <controlPr locked="0" defaultSize="0" autoPict="0">
                <anchor moveWithCells="1" sizeWithCells="1">
                  <from>
                    <xdr:col>15</xdr:col>
                    <xdr:colOff>203200</xdr:colOff>
                    <xdr:row>3</xdr:row>
                    <xdr:rowOff>50800</xdr:rowOff>
                  </from>
                  <to>
                    <xdr:col>15</xdr:col>
                    <xdr:colOff>685800</xdr:colOff>
                    <xdr:row>3</xdr:row>
                    <xdr:rowOff>495300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showGridLines="0" topLeftCell="A4" zoomScale="90" zoomScaleNormal="90" zoomScalePageLayoutView="90" workbookViewId="0">
      <selection activeCell="A11" sqref="A11:XFD11"/>
    </sheetView>
  </sheetViews>
  <sheetFormatPr baseColWidth="10" defaultColWidth="9.1640625" defaultRowHeight="20" customHeight="1" x14ac:dyDescent="0"/>
  <cols>
    <col min="1" max="1" width="12.33203125" style="3" customWidth="1"/>
    <col min="2" max="2" width="7" style="3" customWidth="1"/>
    <col min="3" max="3" width="45.83203125" style="3" customWidth="1"/>
    <col min="4" max="15" width="15.1640625" style="3" customWidth="1"/>
    <col min="16" max="16384" width="9.1640625" style="3"/>
  </cols>
  <sheetData>
    <row r="2" spans="2:15" ht="20" customHeight="1">
      <c r="B2" s="1"/>
      <c r="C2" s="1" t="s">
        <v>48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4</v>
      </c>
      <c r="I2" s="43" t="s">
        <v>5</v>
      </c>
      <c r="J2" s="43"/>
      <c r="K2" s="43" t="s">
        <v>5</v>
      </c>
      <c r="L2" s="43"/>
      <c r="M2" s="43" t="s">
        <v>5</v>
      </c>
      <c r="N2" s="43"/>
      <c r="O2" s="2" t="s">
        <v>6</v>
      </c>
    </row>
    <row r="3" spans="2:15" ht="20" customHeight="1">
      <c r="B3" s="4"/>
      <c r="C3" s="4"/>
      <c r="D3" s="2" t="s">
        <v>0</v>
      </c>
      <c r="E3" s="2" t="s">
        <v>7</v>
      </c>
      <c r="F3" s="2" t="s">
        <v>7</v>
      </c>
      <c r="G3" s="2" t="s">
        <v>6</v>
      </c>
      <c r="H3" s="2" t="s">
        <v>6</v>
      </c>
      <c r="I3" s="43" t="s">
        <v>8</v>
      </c>
      <c r="J3" s="43"/>
      <c r="K3" s="43" t="s">
        <v>9</v>
      </c>
      <c r="L3" s="43"/>
      <c r="M3" s="43" t="s">
        <v>10</v>
      </c>
      <c r="N3" s="43"/>
      <c r="O3" s="2" t="s">
        <v>11</v>
      </c>
    </row>
    <row r="4" spans="2:15" ht="20" customHeight="1">
      <c r="B4" s="4" t="s">
        <v>49</v>
      </c>
      <c r="C4" s="4"/>
      <c r="D4" s="1" t="s">
        <v>12</v>
      </c>
      <c r="E4" s="1" t="s">
        <v>13</v>
      </c>
      <c r="F4" s="1" t="s">
        <v>14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17</v>
      </c>
      <c r="M4" s="1" t="s">
        <v>18</v>
      </c>
      <c r="N4" s="1" t="s">
        <v>17</v>
      </c>
      <c r="O4" s="1">
        <v>2015</v>
      </c>
    </row>
    <row r="5" spans="2:15" s="5" customFormat="1" ht="20" customHeight="1">
      <c r="B5" s="6">
        <v>1</v>
      </c>
      <c r="C5" s="6" t="s">
        <v>19</v>
      </c>
      <c r="D5" s="7">
        <v>6266.4949999999999</v>
      </c>
      <c r="E5" s="7">
        <v>0</v>
      </c>
      <c r="F5" s="7">
        <v>8359.8739999999998</v>
      </c>
      <c r="G5" s="7">
        <v>6389.1091277222222</v>
      </c>
      <c r="H5" s="7">
        <v>6526.8667209444438</v>
      </c>
      <c r="I5" s="8">
        <v>2093.3789999999999</v>
      </c>
      <c r="J5" s="9">
        <v>0.33405899150960783</v>
      </c>
      <c r="K5" s="8">
        <v>8359.8739999999998</v>
      </c>
      <c r="L5" s="10">
        <v>0</v>
      </c>
      <c r="M5" s="8">
        <v>1970.7648722777776</v>
      </c>
      <c r="N5" s="9">
        <v>0.30845691204845233</v>
      </c>
      <c r="O5" s="7">
        <v>6966.2267019999999</v>
      </c>
    </row>
    <row r="6" spans="2:15" s="5" customFormat="1" ht="20" customHeight="1">
      <c r="B6" s="6">
        <v>2</v>
      </c>
      <c r="C6" s="6" t="s">
        <v>20</v>
      </c>
      <c r="D6" s="7">
        <v>5407.5510000000004</v>
      </c>
      <c r="E6" s="7">
        <v>3934.1880000000001</v>
      </c>
      <c r="F6" s="7">
        <v>4160.8440000000001</v>
      </c>
      <c r="G6" s="7">
        <v>5387.4560903888887</v>
      </c>
      <c r="H6" s="7">
        <v>5507.3750539444436</v>
      </c>
      <c r="I6" s="8">
        <v>-1246.7070000000003</v>
      </c>
      <c r="J6" s="9">
        <v>-0.23054928192078081</v>
      </c>
      <c r="K6" s="8">
        <v>226.65599999999995</v>
      </c>
      <c r="L6" s="10">
        <v>5.7611888399842597E-2</v>
      </c>
      <c r="M6" s="8">
        <v>-1226.6120903888886</v>
      </c>
      <c r="N6" s="9">
        <v>-0.22767927381851696</v>
      </c>
      <c r="O6" s="7">
        <v>5893.2191459999995</v>
      </c>
    </row>
    <row r="7" spans="2:15" s="5" customFormat="1" ht="20" customHeight="1">
      <c r="B7" s="6">
        <v>3</v>
      </c>
      <c r="C7" s="6" t="s">
        <v>21</v>
      </c>
      <c r="D7" s="7">
        <v>5433.8267692307691</v>
      </c>
      <c r="E7" s="7">
        <v>5482.2396666666664</v>
      </c>
      <c r="F7" s="7">
        <v>5791.8329211455548</v>
      </c>
      <c r="G7" s="7">
        <v>5862.5331629228385</v>
      </c>
      <c r="H7" s="7">
        <v>5930.5292193333335</v>
      </c>
      <c r="I7" s="8">
        <v>358.00615191478573</v>
      </c>
      <c r="J7" s="9">
        <v>6.5884719391867227E-2</v>
      </c>
      <c r="K7" s="8">
        <v>309.59325447888841</v>
      </c>
      <c r="L7" s="10">
        <v>5.6472039404130717E-2</v>
      </c>
      <c r="M7" s="8">
        <v>-70.700241777283736</v>
      </c>
      <c r="N7" s="9">
        <v>-1.2059674514836392E-2</v>
      </c>
      <c r="O7" s="7">
        <v>6206.569702702991</v>
      </c>
    </row>
    <row r="8" spans="2:15" s="5" customFormat="1" ht="20" customHeight="1">
      <c r="B8" s="6">
        <v>4</v>
      </c>
      <c r="C8" s="6" t="s">
        <v>22</v>
      </c>
      <c r="D8" s="7">
        <v>6266.4949999999999</v>
      </c>
      <c r="E8" s="7">
        <v>4908.91</v>
      </c>
      <c r="F8" s="7">
        <v>8776.6949999999997</v>
      </c>
      <c r="G8" s="7">
        <v>6389.1091277222222</v>
      </c>
      <c r="H8" s="7">
        <v>6526.8667209444438</v>
      </c>
      <c r="I8" s="8">
        <v>2510.1999999999998</v>
      </c>
      <c r="J8" s="9">
        <v>0.40057480297997522</v>
      </c>
      <c r="K8" s="8">
        <v>3867.7849999999999</v>
      </c>
      <c r="L8" s="10">
        <v>0.78791116561517727</v>
      </c>
      <c r="M8" s="8">
        <v>2387.5858722777775</v>
      </c>
      <c r="N8" s="9">
        <v>0.37369621093464944</v>
      </c>
      <c r="O8" s="7">
        <v>6966.2267019999999</v>
      </c>
    </row>
    <row r="9" spans="2:15" s="5" customFormat="1" ht="20" customHeight="1">
      <c r="B9" s="6">
        <v>5</v>
      </c>
      <c r="C9" s="6" t="s">
        <v>23</v>
      </c>
      <c r="D9" s="7">
        <v>2280</v>
      </c>
      <c r="E9" s="7">
        <v>20</v>
      </c>
      <c r="F9" s="7">
        <v>41</v>
      </c>
      <c r="G9" s="7">
        <v>190</v>
      </c>
      <c r="H9" s="7">
        <v>190</v>
      </c>
      <c r="I9" s="8">
        <v>-2239</v>
      </c>
      <c r="J9" s="9">
        <v>-0.98201754385964912</v>
      </c>
      <c r="K9" s="8">
        <v>21</v>
      </c>
      <c r="L9" s="10">
        <v>1.05</v>
      </c>
      <c r="M9" s="8">
        <v>-149</v>
      </c>
      <c r="N9" s="9">
        <v>-0.78421052631578947</v>
      </c>
      <c r="O9" s="7">
        <v>2280</v>
      </c>
    </row>
    <row r="10" spans="2:15" s="5" customFormat="1" ht="20" customHeight="1">
      <c r="B10" s="6">
        <v>6</v>
      </c>
      <c r="C10" s="6" t="s">
        <v>24</v>
      </c>
      <c r="D10" s="7">
        <v>157</v>
      </c>
      <c r="E10" s="7">
        <v>340</v>
      </c>
      <c r="F10" s="7">
        <v>263</v>
      </c>
      <c r="G10" s="7">
        <v>2280</v>
      </c>
      <c r="H10" s="7">
        <v>2280</v>
      </c>
      <c r="I10" s="8">
        <v>106</v>
      </c>
      <c r="J10" s="9">
        <v>0.67515923566878977</v>
      </c>
      <c r="K10" s="8">
        <v>-77</v>
      </c>
      <c r="L10" s="10">
        <v>-0.22647058823529412</v>
      </c>
      <c r="M10" s="8">
        <v>-2017</v>
      </c>
      <c r="N10" s="9">
        <v>-0.88464912280701757</v>
      </c>
      <c r="O10" s="7">
        <v>2280</v>
      </c>
    </row>
    <row r="11" spans="2:15" s="5" customFormat="1" ht="20" customHeight="1">
      <c r="B11" s="6">
        <v>7</v>
      </c>
      <c r="C11" s="6" t="s">
        <v>25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  <c r="J11" s="9">
        <v>0</v>
      </c>
      <c r="K11" s="8">
        <v>0</v>
      </c>
      <c r="L11" s="10">
        <v>0</v>
      </c>
      <c r="M11" s="8">
        <v>0</v>
      </c>
      <c r="N11" s="9">
        <v>0</v>
      </c>
      <c r="O11" s="7">
        <v>0</v>
      </c>
    </row>
    <row r="12" spans="2:15" s="5" customFormat="1" ht="20" customHeight="1">
      <c r="B12" s="6">
        <v>8</v>
      </c>
      <c r="C12" s="6" t="s">
        <v>26</v>
      </c>
      <c r="D12" s="7">
        <v>-26.512000000000036</v>
      </c>
      <c r="E12" s="7">
        <v>-13.201999999999984</v>
      </c>
      <c r="F12" s="7">
        <v>32.36953931</v>
      </c>
      <c r="G12" s="7">
        <v>25.347089431938741</v>
      </c>
      <c r="H12" s="7">
        <v>28.869012333795538</v>
      </c>
      <c r="I12" s="8">
        <v>58.881539310000036</v>
      </c>
      <c r="J12" s="9">
        <v>-2.2209391713186464</v>
      </c>
      <c r="K12" s="8">
        <v>45.571539309999984</v>
      </c>
      <c r="L12" s="10">
        <v>-3.4518663316164249</v>
      </c>
      <c r="M12" s="8">
        <v>7.0224498780612592</v>
      </c>
      <c r="N12" s="9">
        <v>0.27705152881232126</v>
      </c>
      <c r="O12" s="7">
        <v>39.416257913547</v>
      </c>
    </row>
    <row r="13" spans="2:15" s="5" customFormat="1" ht="20" customHeight="1">
      <c r="B13" s="6">
        <v>9</v>
      </c>
      <c r="C13" s="6" t="s">
        <v>27</v>
      </c>
      <c r="D13" s="7">
        <v>1220.9970000000003</v>
      </c>
      <c r="E13" s="7">
        <v>1135.671</v>
      </c>
      <c r="F13" s="7">
        <v>1224.3410000000001</v>
      </c>
      <c r="G13" s="7">
        <v>1281.4566666666667</v>
      </c>
      <c r="H13" s="7">
        <v>1280.0202499999996</v>
      </c>
      <c r="I13" s="8">
        <v>3.3439999999998236</v>
      </c>
      <c r="J13" s="9">
        <v>2.738745467842937E-3</v>
      </c>
      <c r="K13" s="8">
        <v>88.670000000000073</v>
      </c>
      <c r="L13" s="10">
        <v>7.8077189608610306E-2</v>
      </c>
      <c r="M13" s="8">
        <v>-57.115666666666584</v>
      </c>
      <c r="N13" s="9">
        <v>-4.4570891979700121E-2</v>
      </c>
      <c r="O13" s="7">
        <v>1311.6860000000001</v>
      </c>
    </row>
    <row r="14" spans="2:15" s="5" customFormat="1" ht="20" customHeight="1">
      <c r="B14" s="6">
        <v>10</v>
      </c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  <c r="J14" s="9">
        <v>0</v>
      </c>
      <c r="K14" s="8">
        <v>0</v>
      </c>
      <c r="L14" s="10">
        <v>0</v>
      </c>
      <c r="M14" s="8">
        <v>0</v>
      </c>
      <c r="N14" s="9">
        <v>0</v>
      </c>
      <c r="O14" s="7">
        <v>0</v>
      </c>
    </row>
    <row r="15" spans="2:15" s="5" customFormat="1" ht="20" customHeight="1">
      <c r="B15" s="6">
        <v>11</v>
      </c>
      <c r="C15" s="6" t="s">
        <v>29</v>
      </c>
      <c r="D15" s="7">
        <v>361.96300000000002</v>
      </c>
      <c r="E15" s="7">
        <v>365.63200000000001</v>
      </c>
      <c r="F15" s="7">
        <v>352.93899999999996</v>
      </c>
      <c r="G15" s="7">
        <v>280.12166666666661</v>
      </c>
      <c r="H15" s="7">
        <v>260.89774999999997</v>
      </c>
      <c r="I15" s="8">
        <v>-9.0240000000000578</v>
      </c>
      <c r="J15" s="9">
        <v>-2.4930724963601412E-2</v>
      </c>
      <c r="K15" s="8">
        <v>-12.69300000000004</v>
      </c>
      <c r="L15" s="10">
        <v>-3.4715232802380647E-2</v>
      </c>
      <c r="M15" s="8">
        <v>72.817333333333352</v>
      </c>
      <c r="N15" s="9">
        <v>0.25994895075354174</v>
      </c>
      <c r="O15" s="7">
        <v>239.20099999999999</v>
      </c>
    </row>
    <row r="16" spans="2:15" s="5" customFormat="1" ht="20" customHeight="1">
      <c r="B16" s="6">
        <v>12</v>
      </c>
      <c r="C16" s="6" t="s">
        <v>30</v>
      </c>
      <c r="D16" s="7">
        <v>4252.1737499999999</v>
      </c>
      <c r="E16" s="7">
        <v>389.19399999999996</v>
      </c>
      <c r="F16" s="7">
        <v>337.64073760999997</v>
      </c>
      <c r="G16" s="7">
        <v>4677.3911249999992</v>
      </c>
      <c r="H16" s="7">
        <v>4730.5432968750001</v>
      </c>
      <c r="I16" s="8">
        <v>-3914.5330123899998</v>
      </c>
      <c r="J16" s="9">
        <v>-0.92059573350924329</v>
      </c>
      <c r="K16" s="8">
        <v>-51.553262389999986</v>
      </c>
      <c r="L16" s="10">
        <v>-0.13246160626833917</v>
      </c>
      <c r="M16" s="8">
        <v>-4339.7503873899996</v>
      </c>
      <c r="N16" s="9">
        <v>-0.92781430319022129</v>
      </c>
      <c r="O16" s="7">
        <v>4889.9998125000002</v>
      </c>
    </row>
    <row r="17" spans="2:15" s="5" customFormat="1" ht="20" customHeight="1">
      <c r="B17" s="6">
        <v>13</v>
      </c>
      <c r="C17" s="6" t="s">
        <v>31</v>
      </c>
      <c r="D17" s="7">
        <v>103.71600000000001</v>
      </c>
      <c r="E17" s="7">
        <v>68.13300000000001</v>
      </c>
      <c r="F17" s="7">
        <v>75.643999999999991</v>
      </c>
      <c r="G17" s="7">
        <v>88.603333333333339</v>
      </c>
      <c r="H17" s="7">
        <v>99.678750000000008</v>
      </c>
      <c r="I17" s="8">
        <v>-28.072000000000017</v>
      </c>
      <c r="J17" s="9">
        <v>-0.27066219291141208</v>
      </c>
      <c r="K17" s="8">
        <v>7.5109999999999815</v>
      </c>
      <c r="L17" s="10">
        <v>0.11024026536333319</v>
      </c>
      <c r="M17" s="8">
        <v>-12.959333333333348</v>
      </c>
      <c r="N17" s="9">
        <v>-0.14626236785673993</v>
      </c>
      <c r="O17" s="7">
        <v>132.90499999999997</v>
      </c>
    </row>
    <row r="18" spans="2:15" s="5" customFormat="1" ht="20" customHeight="1">
      <c r="B18" s="6">
        <v>14</v>
      </c>
      <c r="C18" s="6" t="s">
        <v>32</v>
      </c>
      <c r="D18" s="7">
        <v>25.082000000000001</v>
      </c>
      <c r="E18" s="7">
        <v>6.8319999999999999</v>
      </c>
      <c r="F18" s="7">
        <v>33.171999999999997</v>
      </c>
      <c r="G18" s="7">
        <v>18.393466666666669</v>
      </c>
      <c r="H18" s="7">
        <v>20.69265</v>
      </c>
      <c r="I18" s="8">
        <v>8.0899999999999963</v>
      </c>
      <c r="J18" s="9">
        <v>0.32254206203652008</v>
      </c>
      <c r="K18" s="8">
        <v>26.339999999999996</v>
      </c>
      <c r="L18" s="10">
        <v>3.8553864168618261</v>
      </c>
      <c r="M18" s="8">
        <v>14.778533333333328</v>
      </c>
      <c r="N18" s="9">
        <v>0.80346644823161817</v>
      </c>
      <c r="O18" s="7">
        <v>27.590200000000003</v>
      </c>
    </row>
    <row r="19" spans="2:15" s="5" customFormat="1" ht="20" customHeight="1">
      <c r="B19" s="6">
        <v>15</v>
      </c>
      <c r="C19" s="6" t="s">
        <v>33</v>
      </c>
      <c r="D19" s="7">
        <v>0.46765950483202856</v>
      </c>
      <c r="E19" s="7">
        <v>0.45019240133302296</v>
      </c>
      <c r="F19" s="7">
        <v>0.30679659430275508</v>
      </c>
      <c r="G19" s="7">
        <v>0.37312554501983897</v>
      </c>
      <c r="H19" s="7">
        <v>0.37277152167500527</v>
      </c>
      <c r="I19" s="8">
        <v>-0.16086291052927348</v>
      </c>
      <c r="J19" s="9">
        <v>-0.34397442769189812</v>
      </c>
      <c r="K19" s="8">
        <v>-0.14339580703026789</v>
      </c>
      <c r="L19" s="10">
        <v>-0.31852116252000667</v>
      </c>
      <c r="M19" s="8">
        <v>-6.632895071708389E-2</v>
      </c>
      <c r="N19" s="9">
        <v>-0.1777657724119564</v>
      </c>
      <c r="O19" s="7">
        <v>0.36997216594049387</v>
      </c>
    </row>
    <row r="20" spans="2:15" s="5" customFormat="1" ht="20" customHeight="1">
      <c r="B20" s="6">
        <v>16</v>
      </c>
      <c r="C20" s="6" t="s">
        <v>34</v>
      </c>
      <c r="D20" s="7">
        <v>0.36029260368930105</v>
      </c>
      <c r="E20" s="7">
        <v>0.3032710583161099</v>
      </c>
      <c r="F20" s="7">
        <v>0.26046597949500777</v>
      </c>
      <c r="G20" s="7">
        <v>0.29487225093083114</v>
      </c>
      <c r="H20" s="7">
        <v>0.29182775642501518</v>
      </c>
      <c r="I20" s="8">
        <v>-9.9826624194293279E-2</v>
      </c>
      <c r="J20" s="9">
        <v>-0.27707097834397659</v>
      </c>
      <c r="K20" s="8">
        <v>-4.2805078821102127E-2</v>
      </c>
      <c r="L20" s="10">
        <v>-0.14114462177424433</v>
      </c>
      <c r="M20" s="8">
        <v>-3.4406271435823366E-2</v>
      </c>
      <c r="N20" s="9">
        <v>-0.11668195744839389</v>
      </c>
      <c r="O20" s="7">
        <v>0.28158883475773244</v>
      </c>
    </row>
    <row r="21" spans="2:15" s="5" customFormat="1" ht="20" customHeight="1">
      <c r="B21" s="6">
        <v>17</v>
      </c>
      <c r="C21" s="6" t="s">
        <v>35</v>
      </c>
      <c r="D21" s="7">
        <v>1473.2370000000001</v>
      </c>
      <c r="E21" s="7">
        <v>1473.2370000000001</v>
      </c>
      <c r="F21" s="7">
        <v>0</v>
      </c>
      <c r="G21" s="7">
        <v>1080.3738000000001</v>
      </c>
      <c r="H21" s="7">
        <v>1215.4205250000002</v>
      </c>
      <c r="I21" s="8">
        <v>-1473.2370000000001</v>
      </c>
      <c r="J21" s="9">
        <v>-1</v>
      </c>
      <c r="K21" s="8">
        <v>-1473.2370000000001</v>
      </c>
      <c r="L21" s="10">
        <v>-1</v>
      </c>
      <c r="M21" s="8">
        <v>-1080.3738000000001</v>
      </c>
      <c r="N21" s="9">
        <v>-1</v>
      </c>
      <c r="O21" s="7">
        <v>1620.5607000000002</v>
      </c>
    </row>
    <row r="22" spans="2:15" s="5" customFormat="1" ht="20" customHeight="1">
      <c r="B22" s="6">
        <v>18</v>
      </c>
      <c r="C22" s="6" t="s">
        <v>36</v>
      </c>
      <c r="D22" s="7">
        <v>78.792000000000002</v>
      </c>
      <c r="E22" s="7">
        <v>76.043999999999997</v>
      </c>
      <c r="F22" s="7">
        <v>2.2519999999999998</v>
      </c>
      <c r="G22" s="7">
        <v>63.0336</v>
      </c>
      <c r="H22" s="7">
        <v>70.912800000000004</v>
      </c>
      <c r="I22" s="8">
        <v>-76.540000000000006</v>
      </c>
      <c r="J22" s="9">
        <v>-0.97141841811351415</v>
      </c>
      <c r="K22" s="8">
        <v>-73.792000000000002</v>
      </c>
      <c r="L22" s="10">
        <v>-0.97038556625111783</v>
      </c>
      <c r="M22" s="8">
        <v>-60.781599999999997</v>
      </c>
      <c r="N22" s="9">
        <v>-0.96427302264189252</v>
      </c>
      <c r="O22" s="7">
        <v>94.550399999999996</v>
      </c>
    </row>
    <row r="23" spans="2:15" s="5" customFormat="1" ht="20" customHeight="1">
      <c r="B23" s="6">
        <v>19</v>
      </c>
      <c r="C23" s="6" t="s">
        <v>37</v>
      </c>
      <c r="D23" s="7">
        <v>128.208</v>
      </c>
      <c r="E23" s="7">
        <v>116.77300000000001</v>
      </c>
      <c r="F23" s="7">
        <v>137.208</v>
      </c>
      <c r="G23" s="7">
        <v>143.01933333333332</v>
      </c>
      <c r="H23" s="7">
        <v>146.40150000000003</v>
      </c>
      <c r="I23" s="8">
        <v>9</v>
      </c>
      <c r="J23" s="9">
        <v>7.0198427555222764E-2</v>
      </c>
      <c r="K23" s="8">
        <v>20.434999999999988</v>
      </c>
      <c r="L23" s="10">
        <v>0.17499764500355378</v>
      </c>
      <c r="M23" s="8">
        <v>-5.811333333333323</v>
      </c>
      <c r="N23" s="9">
        <v>-4.0633201105677953E-2</v>
      </c>
      <c r="O23" s="7">
        <v>156.54799999999997</v>
      </c>
    </row>
    <row r="24" spans="2:15" s="5" customFormat="1" ht="20" customHeight="1">
      <c r="B24" s="6">
        <v>20</v>
      </c>
      <c r="C24" s="6" t="s">
        <v>38</v>
      </c>
      <c r="D24" s="7">
        <v>12.245999999999999</v>
      </c>
      <c r="E24" s="7">
        <v>11.138000000000002</v>
      </c>
      <c r="F24" s="7">
        <v>12.362</v>
      </c>
      <c r="G24" s="7">
        <v>10.612666666666668</v>
      </c>
      <c r="H24" s="7">
        <v>10.4085</v>
      </c>
      <c r="I24" s="8">
        <v>0.11600000000000144</v>
      </c>
      <c r="J24" s="9">
        <v>9.4724808100605466E-3</v>
      </c>
      <c r="K24" s="8">
        <v>1.2239999999999984</v>
      </c>
      <c r="L24" s="10">
        <v>0.10989405638355165</v>
      </c>
      <c r="M24" s="8">
        <v>1.7493333333333325</v>
      </c>
      <c r="N24" s="9">
        <v>0.16483447452729433</v>
      </c>
      <c r="O24" s="7">
        <v>9.7959999999999994</v>
      </c>
    </row>
    <row r="25" spans="2:15" s="5" customFormat="1" ht="20" customHeight="1">
      <c r="B25" s="6">
        <v>21</v>
      </c>
      <c r="C25" s="6" t="s">
        <v>39</v>
      </c>
      <c r="D25" s="7">
        <v>5.0599999999999996</v>
      </c>
      <c r="E25" s="7">
        <v>5.1379999999999999</v>
      </c>
      <c r="F25" s="7">
        <v>4.75</v>
      </c>
      <c r="G25" s="7">
        <v>11.629333333333335</v>
      </c>
      <c r="H25" s="7">
        <v>12.450500000000002</v>
      </c>
      <c r="I25" s="8">
        <v>-0.30999999999999961</v>
      </c>
      <c r="J25" s="9">
        <v>-6.1264822134387283E-2</v>
      </c>
      <c r="K25" s="8">
        <v>-0.3879999999999999</v>
      </c>
      <c r="L25" s="10">
        <v>-7.5515764889061879E-2</v>
      </c>
      <c r="M25" s="8">
        <v>-6.8793333333333351</v>
      </c>
      <c r="N25" s="9">
        <v>-0.59155010318734247</v>
      </c>
      <c r="O25" s="7">
        <v>14.914000000000001</v>
      </c>
    </row>
    <row r="26" spans="2:15" s="5" customFormat="1" ht="20" customHeight="1">
      <c r="B26" s="6">
        <v>22</v>
      </c>
      <c r="C26" s="6" t="s">
        <v>40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v>0</v>
      </c>
      <c r="J26" s="9">
        <v>0</v>
      </c>
      <c r="K26" s="8">
        <v>0</v>
      </c>
      <c r="L26" s="10">
        <v>0</v>
      </c>
      <c r="M26" s="8">
        <v>0</v>
      </c>
      <c r="N26" s="9">
        <v>0</v>
      </c>
      <c r="O26" s="7">
        <v>0</v>
      </c>
    </row>
    <row r="27" spans="2:15" s="5" customFormat="1" ht="20" customHeight="1">
      <c r="B27" s="6">
        <v>23</v>
      </c>
      <c r="C27" s="6" t="s">
        <v>41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  <c r="J27" s="9">
        <v>0</v>
      </c>
      <c r="K27" s="8">
        <v>0</v>
      </c>
      <c r="L27" s="10">
        <v>0</v>
      </c>
      <c r="M27" s="8">
        <v>0</v>
      </c>
      <c r="N27" s="9">
        <v>0</v>
      </c>
      <c r="O27" s="7">
        <v>0</v>
      </c>
    </row>
    <row r="28" spans="2:15" s="5" customFormat="1" ht="20" customHeight="1">
      <c r="B28" s="6">
        <v>24</v>
      </c>
      <c r="C28" s="6" t="s">
        <v>42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  <c r="J28" s="9">
        <v>0</v>
      </c>
      <c r="K28" s="8">
        <v>0</v>
      </c>
      <c r="L28" s="10">
        <v>0</v>
      </c>
      <c r="M28" s="8">
        <v>0</v>
      </c>
      <c r="N28" s="9">
        <v>0</v>
      </c>
      <c r="O28" s="7">
        <v>0</v>
      </c>
    </row>
    <row r="29" spans="2:15" s="5" customFormat="1" ht="20" customHeight="1">
      <c r="B29" s="6">
        <v>25</v>
      </c>
      <c r="C29" s="6" t="s">
        <v>43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  <c r="J29" s="9">
        <v>0</v>
      </c>
      <c r="K29" s="8">
        <v>0</v>
      </c>
      <c r="L29" s="10">
        <v>0</v>
      </c>
      <c r="M29" s="8">
        <v>0</v>
      </c>
      <c r="N29" s="9">
        <v>0</v>
      </c>
      <c r="O29" s="7">
        <v>0</v>
      </c>
    </row>
    <row r="30" spans="2:15" s="5" customFormat="1" ht="20" customHeight="1">
      <c r="B30" s="6">
        <v>26</v>
      </c>
      <c r="C30" s="6" t="s">
        <v>44</v>
      </c>
      <c r="D30" s="7">
        <v>560.92399999999998</v>
      </c>
      <c r="E30" s="7">
        <v>409.78899999999999</v>
      </c>
      <c r="F30" s="7">
        <v>345.67500000000001</v>
      </c>
      <c r="G30" s="7">
        <v>415.29262304999429</v>
      </c>
      <c r="H30" s="7">
        <v>469.80591138754562</v>
      </c>
      <c r="I30" s="8">
        <v>-215.24899999999997</v>
      </c>
      <c r="J30" s="9">
        <v>-0.38374004321441046</v>
      </c>
      <c r="K30" s="8">
        <v>-64.113999999999976</v>
      </c>
      <c r="L30" s="10">
        <v>-0.15645612742167306</v>
      </c>
      <c r="M30" s="8">
        <v>-69.617623049994279</v>
      </c>
      <c r="N30" s="9">
        <v>-0.16763510639487925</v>
      </c>
      <c r="O30" s="7">
        <v>636.32481825229695</v>
      </c>
    </row>
    <row r="31" spans="2:15" s="5" customFormat="1" ht="20" customHeight="1">
      <c r="B31" s="6">
        <v>27</v>
      </c>
      <c r="C31" s="6" t="s">
        <v>45</v>
      </c>
      <c r="D31" s="7">
        <v>346.73</v>
      </c>
      <c r="E31" s="7">
        <v>271.05599999999998</v>
      </c>
      <c r="F31" s="7">
        <v>177.08499999999998</v>
      </c>
      <c r="G31" s="7">
        <v>222.14426695138889</v>
      </c>
      <c r="H31" s="7">
        <v>252.16047405374999</v>
      </c>
      <c r="I31" s="8">
        <v>-169.64500000000004</v>
      </c>
      <c r="J31" s="9">
        <v>-0.48927119084013504</v>
      </c>
      <c r="K31" s="8">
        <v>-93.971000000000004</v>
      </c>
      <c r="L31" s="10">
        <v>-0.34668481789740868</v>
      </c>
      <c r="M31" s="8">
        <v>-45.059266951388906</v>
      </c>
      <c r="N31" s="9">
        <v>-0.20283785654143882</v>
      </c>
      <c r="O31" s="7">
        <v>345.20666033874994</v>
      </c>
    </row>
    <row r="32" spans="2:15" s="5" customFormat="1" ht="20" customHeight="1">
      <c r="B32" s="6">
        <v>28</v>
      </c>
      <c r="C32" s="6" t="s">
        <v>46</v>
      </c>
      <c r="D32" s="7">
        <v>158.91</v>
      </c>
      <c r="E32" s="7">
        <v>107.09499999999998</v>
      </c>
      <c r="F32" s="7">
        <v>95.575999999999993</v>
      </c>
      <c r="G32" s="7">
        <v>115.26666666666668</v>
      </c>
      <c r="H32" s="7">
        <v>129.67500000000004</v>
      </c>
      <c r="I32" s="8">
        <v>-63.334000000000003</v>
      </c>
      <c r="J32" s="9">
        <v>-0.39855263985903971</v>
      </c>
      <c r="K32" s="8">
        <v>-11.518999999999991</v>
      </c>
      <c r="L32" s="10">
        <v>-0.10755870955693536</v>
      </c>
      <c r="M32" s="8">
        <v>-19.690666666666687</v>
      </c>
      <c r="N32" s="9">
        <v>-0.17082706766917308</v>
      </c>
      <c r="O32" s="7">
        <v>172.9</v>
      </c>
    </row>
    <row r="33" spans="2:15" s="5" customFormat="1" ht="20" customHeight="1">
      <c r="B33" s="6">
        <v>29</v>
      </c>
      <c r="C33" s="6" t="s">
        <v>47</v>
      </c>
      <c r="D33" s="7">
        <v>81.796000000000006</v>
      </c>
      <c r="E33" s="7">
        <v>44.839999999999996</v>
      </c>
      <c r="F33" s="7">
        <v>40.643000000000001</v>
      </c>
      <c r="G33" s="7">
        <v>52.534600000000005</v>
      </c>
      <c r="H33" s="7">
        <v>59.101424999999999</v>
      </c>
      <c r="I33" s="8">
        <v>-41.153000000000006</v>
      </c>
      <c r="J33" s="9">
        <v>-0.50311751185877063</v>
      </c>
      <c r="K33" s="8">
        <v>-4.1969999999999956</v>
      </c>
      <c r="L33" s="10">
        <v>-9.359946476360384E-2</v>
      </c>
      <c r="M33" s="8">
        <v>-11.891600000000004</v>
      </c>
      <c r="N33" s="9">
        <v>-0.2263574863042643</v>
      </c>
      <c r="O33" s="7">
        <v>78.801899999999989</v>
      </c>
    </row>
  </sheetData>
  <sheetProtection sheet="1" objects="1" scenarios="1"/>
  <mergeCells count="6">
    <mergeCell ref="I3:J3"/>
    <mergeCell ref="K3:L3"/>
    <mergeCell ref="M3:N3"/>
    <mergeCell ref="I2:J2"/>
    <mergeCell ref="K2:L2"/>
    <mergeCell ref="M2:N2"/>
  </mergeCells>
  <pageMargins left="1.18" right="0.5" top="0" bottom="0" header="0.5" footer="0.5"/>
  <pageSetup paperSize="5" scale="8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Microsoft Office User</cp:lastModifiedBy>
  <dcterms:created xsi:type="dcterms:W3CDTF">2015-09-15T08:10:46Z</dcterms:created>
  <dcterms:modified xsi:type="dcterms:W3CDTF">2015-10-23T17:28:34Z</dcterms:modified>
</cp:coreProperties>
</file>