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t.sinha\Desktop\"/>
    </mc:Choice>
  </mc:AlternateContent>
  <bookViews>
    <workbookView xWindow="0" yWindow="0" windowWidth="20490" windowHeight="7755"/>
  </bookViews>
  <sheets>
    <sheet name="KPI Dashboard" sheetId="4" r:id="rId1"/>
    <sheet name="Assumptions" sheetId="5" r:id="rId2"/>
    <sheet name="Calc Sheet" sheetId="3" r:id="rId3"/>
    <sheet name="Base Data" sheetId="1" r:id="rId4"/>
  </sheets>
  <externalReferences>
    <externalReference r:id="rId5"/>
    <externalReference r:id="rId6"/>
  </externalReferences>
  <definedNames>
    <definedName name="__IntlFixup" hidden="1">TRUE</definedName>
    <definedName name="__SHR1">#REF!</definedName>
    <definedName name="__SHR2">#REF!</definedName>
    <definedName name="__tax1">#REF!</definedName>
    <definedName name="__tax2">#REF!</definedName>
    <definedName name="__tax3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>#REF!</definedName>
    <definedName name="_SHR2">#REF!</definedName>
    <definedName name="_tax1">#REF!</definedName>
    <definedName name="_tax2">#REF!</definedName>
    <definedName name="_tax3">#REF!</definedName>
    <definedName name="_tax4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>#REF!</definedName>
    <definedName name="button_area_1">#REF!</definedName>
    <definedName name="C_">'[1]Profit-Loss'!#REF!</definedName>
    <definedName name="CC">#REF!</definedName>
    <definedName name="CCT">#REF!</definedName>
    <definedName name="CDB">#REF!</definedName>
    <definedName name="celltips_area">#REF!</definedName>
    <definedName name="classified">[2]classified!$A$1:$J$61</definedName>
    <definedName name="COSTFUN">[2]COSTFUN!#REF!</definedName>
    <definedName name="C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atabase48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#REF!</definedName>
    <definedName name="EX">#REF!</definedName>
    <definedName name="EXPORTS">[2]exports!#REF!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>[2]hremitt!#REF!</definedName>
    <definedName name="IMPORTS">[2]imports!#REF!</definedName>
    <definedName name="INT">[2]int!#REF!</definedName>
    <definedName name="LOC">#REF!</definedName>
    <definedName name="LTR">#REF!</definedName>
    <definedName name="nfbincome">[2]nfbincome!$A$1:$J$61</definedName>
    <definedName name="NO">#REF!</definedName>
    <definedName name="NS">#REF!</definedName>
    <definedName name="_xlnm.Print_Area" localSheetId="3">'Base Data'!$B$2:$N$33</definedName>
    <definedName name="_xlnm.Print_Area">#REF!</definedName>
    <definedName name="profitloss">[2]profitloss!$A$1:$J$61</definedName>
    <definedName name="PRTCSOLD">[2]prtcsold!#REF!</definedName>
    <definedName name="SS">#REF!</definedName>
    <definedName name="TOT">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52511"/>
</workbook>
</file>

<file path=xl/calcChain.xml><?xml version="1.0" encoding="utf-8"?>
<calcChain xmlns="http://schemas.openxmlformats.org/spreadsheetml/2006/main">
  <c r="O3" i="3" l="1"/>
  <c r="N3" i="3"/>
  <c r="O35" i="3"/>
  <c r="N35" i="3"/>
  <c r="O34" i="3"/>
  <c r="N34" i="3"/>
  <c r="O33" i="3"/>
  <c r="N33" i="3"/>
  <c r="O32" i="3"/>
  <c r="N32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5" i="3"/>
  <c r="N15" i="3"/>
  <c r="O14" i="3"/>
  <c r="N14" i="3"/>
  <c r="O12" i="3"/>
  <c r="N12" i="3"/>
  <c r="O11" i="3"/>
  <c r="N11" i="3"/>
  <c r="O10" i="3"/>
  <c r="N10" i="3"/>
  <c r="O9" i="3"/>
  <c r="N9" i="3"/>
  <c r="O8" i="3"/>
  <c r="N8" i="3"/>
  <c r="O7" i="3"/>
  <c r="N7" i="3"/>
  <c r="O4" i="3"/>
  <c r="N4" i="3"/>
  <c r="A2" i="4" l="1"/>
  <c r="L2" i="4" s="1"/>
  <c r="A3" i="4"/>
  <c r="P4" i="3"/>
  <c r="M4" i="3"/>
  <c r="L4" i="3"/>
  <c r="K4" i="3"/>
  <c r="J4" i="3"/>
  <c r="I4" i="3"/>
  <c r="H4" i="3"/>
  <c r="G4" i="3"/>
  <c r="F4" i="3"/>
  <c r="D4" i="3"/>
  <c r="C4" i="3"/>
  <c r="E4" i="3"/>
  <c r="C2" i="4" l="1"/>
</calcChain>
</file>

<file path=xl/sharedStrings.xml><?xml version="1.0" encoding="utf-8"?>
<sst xmlns="http://schemas.openxmlformats.org/spreadsheetml/2006/main" count="126" uniqueCount="74">
  <si>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</si>
  <si>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</si>
  <si>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</si>
  <si>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</si>
  <si>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</si>
  <si>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</si>
  <si>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</si>
  <si>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</si>
  <si>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</si>
  <si>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</si>
  <si>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</si>
  <si>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</si>
  <si>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</si>
  <si>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</si>
  <si>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</si>
  <si>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</si>
  <si>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</si>
  <si>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</si>
  <si>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</si>
  <si>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</si>
  <si>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</si>
  <si>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</si>
  <si>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</si>
  <si>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</si>
  <si>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</si>
  <si>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</si>
  <si>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</si>
  <si>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</si>
  <si>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</si>
  <si>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</si>
  <si>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</si>
  <si>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</si>
  <si>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</si>
  <si>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</si>
  <si>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</si>
  <si>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</si>
  <si>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</si>
  <si>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</si>
  <si>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</si>
  <si>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</si>
  <si>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</si>
  <si>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</si>
  <si>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</si>
  <si>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</si>
  <si>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</si>
  <si>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</si>
  <si>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</si>
  <si>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</si>
  <si>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</si>
  <si>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Current Month</t>
  </si>
  <si>
    <t>Base Value</t>
  </si>
  <si>
    <t>Variance with Base</t>
  </si>
  <si>
    <t>Variance Corresp. Month</t>
  </si>
  <si>
    <t>Variance with Target (Current Month)</t>
  </si>
  <si>
    <t>Prop. Target (for Current Month)</t>
  </si>
  <si>
    <t>Prop. Target (for Next Month)</t>
  </si>
  <si>
    <t>Aug '14</t>
  </si>
  <si>
    <t>Aug '15</t>
  </si>
  <si>
    <t>Target (Dec '15)</t>
  </si>
  <si>
    <t>*Dotted line indicates Base value as of 31st Dec 2014</t>
  </si>
  <si>
    <t>Target for December 2015 is assumed to be proportional.</t>
  </si>
  <si>
    <t>Base data is for December 2014 which has been used as reference.</t>
  </si>
  <si>
    <t>Since, complete data for all months is not available, cyclicity and trends cannot be derived.</t>
  </si>
  <si>
    <t>Hence, Month-on-Month (Aug 2014 v/s Aug 2015) comparison of data is the most important metric to be displayed.</t>
  </si>
  <si>
    <t>It has been assumed that cyclicity and trends have been taken into account while deriving targets for different months of 2015.</t>
  </si>
  <si>
    <t>So, it is assumed that variance of current month actual with target gives some indication about the variance to be expected for subsequent months of 2015.</t>
  </si>
  <si>
    <t>Assumptions</t>
  </si>
  <si>
    <t>Two parts of the overall chart when viewed in conjunction are supposed to elicit what management can expect towards the end of the year.</t>
  </si>
  <si>
    <t>with Base Value</t>
  </si>
  <si>
    <t>% Variance</t>
  </si>
  <si>
    <t>with Aug '14</t>
  </si>
  <si>
    <t>with target for Aug '15</t>
  </si>
  <si>
    <t>with target for Sep '15</t>
  </si>
  <si>
    <t>with target for Dec 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</si>
</sst>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0.000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0_р_._-;\-* #,##0.00_р_._-;_-* &quot;-&quot;??_р_._-;_-@_-"/>
    <numFmt numFmtId="178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0" fontId="2" fillId="0" borderId="0" applyFont="0" applyFill="0" applyBorder="0" applyAlignment="0" applyProtection="0"/>
    <xf numFmtId="171" fontId="10" fillId="0" borderId="0" applyFill="0" applyBorder="0">
      <alignment horizontal="center" vertical="top"/>
    </xf>
    <xf numFmtId="17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2" fillId="0" borderId="0"/>
    <xf numFmtId="17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4" fontId="15" fillId="0" borderId="4" xfId="4" applyNumberFormat="1" applyFont="1" applyFill="1" applyBorder="1" applyAlignment="1">
      <alignment horizontal="right"/>
    </xf>
    <xf numFmtId="164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5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18" fillId="0" borderId="4" xfId="2" applyFont="1" applyFill="1" applyBorder="1"/>
    <xf numFmtId="178" fontId="15" fillId="0" borderId="4" xfId="68" applyNumberFormat="1" applyFont="1" applyFill="1" applyBorder="1" applyAlignment="1">
      <alignment horizontal="right"/>
    </xf>
    <xf numFmtId="0" fontId="20" fillId="0" borderId="0" xfId="0" applyFont="1"/>
    <xf numFmtId="178" fontId="19" fillId="6" borderId="1" xfId="68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right"/>
    </xf>
    <xf numFmtId="0" fontId="18" fillId="0" borderId="7" xfId="2" applyFont="1" applyFill="1" applyBorder="1"/>
    <xf numFmtId="178" fontId="15" fillId="0" borderId="7" xfId="68" applyNumberFormat="1" applyFont="1" applyFill="1" applyBorder="1" applyAlignment="1">
      <alignment horizontal="right"/>
    </xf>
    <xf numFmtId="178" fontId="16" fillId="0" borderId="7" xfId="68" applyNumberFormat="1" applyFont="1" applyFill="1" applyBorder="1" applyAlignment="1">
      <alignment horizontal="right"/>
    </xf>
    <xf numFmtId="165" fontId="16" fillId="0" borderId="7" xfId="1" applyNumberFormat="1" applyFont="1" applyFill="1" applyBorder="1" applyAlignment="1">
      <alignment horizontal="right"/>
    </xf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17" fontId="3" fillId="2" borderId="1" xfId="2" applyNumberFormat="1" applyFont="1" applyFill="1" applyBorder="1" applyAlignment="1">
      <alignment horizontal="center" vertical="center" wrapText="1"/>
    </xf>
    <xf numFmtId="0" fontId="18" fillId="0" borderId="1" xfId="2" applyFont="1" applyFill="1" applyBorder="1"/>
    <xf numFmtId="178" fontId="15" fillId="0" borderId="1" xfId="68" applyNumberFormat="1" applyFont="1" applyFill="1" applyBorder="1" applyAlignment="1">
      <alignment horizontal="right"/>
    </xf>
    <xf numFmtId="0" fontId="18" fillId="0" borderId="0" xfId="2" applyFont="1" applyFill="1" applyBorder="1"/>
    <xf numFmtId="178" fontId="15" fillId="0" borderId="0" xfId="68" applyNumberFormat="1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22" fillId="0" borderId="0" xfId="0" applyFont="1"/>
    <xf numFmtId="10" fontId="15" fillId="0" borderId="0" xfId="1" applyNumberFormat="1" applyFont="1" applyFill="1" applyBorder="1" applyAlignment="1">
      <alignment horizontal="right"/>
    </xf>
  </cellXfs>
  <cellStyles count="69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" xfId="68" builtinId="3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'Calc Sheet'!$C$2:$P$2</c15:sqref>
                  </c15:fullRef>
                </c:ext>
              </c:extLst>
              <c:f>('Calc Sheet'!$D$2:$E$2,'Calc Sheet'!$P$2)</c:f>
              <c:strCache>
                <c:ptCount val="3"/>
                <c:pt idx="0">
                  <c:v>Aug '14</c:v>
                </c:pt>
                <c:pt idx="1">
                  <c:v>Aug '15</c:v>
                </c:pt>
                <c:pt idx="2">
                  <c:v>Target (Dec '15)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 Sheet'!$C$3:$P$3</c15:sqref>
                  </c15:fullRef>
                </c:ext>
              </c:extLst>
              <c:f>('Calc Sheet'!$D$3:$E$3,'Calc Sheet'!$P$3)</c:f>
              <c:numCache>
                <c:formatCode>_(* #,##0_);_(* \(#,##0\);_(* "-"??_);_(@_)</c:formatCode>
                <c:ptCount val="3"/>
                <c:pt idx="0">
                  <c:v>3934.1880000000001</c:v>
                </c:pt>
                <c:pt idx="1">
                  <c:v>4160.8440000000001</c:v>
                </c:pt>
                <c:pt idx="2">
                  <c:v>5893.2191459999995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'Calc Sheet'!$N$3</c15:sqref>
                  <c15:spPr xmlns:c15="http://schemas.microsoft.com/office/drawing/2012/chart">
                    <a:solidFill>
                      <a:srgbClr val="92D050"/>
                    </a:solidFill>
                    <a:ln w="19050"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387024"/>
        <c:axId val="299391504"/>
      </c:barChart>
      <c:lineChart>
        <c:grouping val="standard"/>
        <c:varyColors val="0"/>
        <c:ser>
          <c:idx val="0"/>
          <c:order val="1"/>
          <c:tx>
            <c:strRef>
              <c:f>'Calc Sheet'!$B$4</c:f>
              <c:strCache>
                <c:ptCount val="1"/>
                <c:pt idx="0">
                  <c:v>Current Month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3"/>
              <c:pt idx="0">
                <c:v> 2 </c:v>
              </c:pt>
              <c:pt idx="1">
                <c:v> 3 </c:v>
              </c:pt>
              <c:pt idx="2">
                <c:v> 14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 Sheet'!$C$4:$P$4</c15:sqref>
                  </c15:fullRef>
                </c:ext>
              </c:extLst>
              <c:f>('Calc Sheet'!$D$4:$E$4,'Calc Sheet'!$P$4)</c:f>
              <c:numCache>
                <c:formatCode>_(* #,##0_);_(* \(#,##0\);_(* "-"??_);_(@_)</c:formatCode>
                <c:ptCount val="3"/>
                <c:pt idx="0">
                  <c:v>5407.5510000000004</c:v>
                </c:pt>
                <c:pt idx="1">
                  <c:v>5407.5510000000004</c:v>
                </c:pt>
                <c:pt idx="2">
                  <c:v>5407.5510000000004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392624"/>
        <c:axId val="299392064"/>
      </c:lineChart>
      <c:catAx>
        <c:axId val="29938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91504"/>
        <c:crosses val="autoZero"/>
        <c:auto val="1"/>
        <c:lblAlgn val="ctr"/>
        <c:lblOffset val="100"/>
        <c:noMultiLvlLbl val="0"/>
      </c:catAx>
      <c:valAx>
        <c:axId val="29939150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9387024"/>
        <c:crosses val="autoZero"/>
        <c:crossBetween val="between"/>
      </c:valAx>
      <c:valAx>
        <c:axId val="299392064"/>
        <c:scaling>
          <c:orientation val="minMax"/>
        </c:scaling>
        <c:delete val="1"/>
        <c:axPos val="r"/>
        <c:numFmt formatCode="_(* #,##0_);_(* \(#,##0\);_(* &quot;-&quot;??_);_(@_)" sourceLinked="1"/>
        <c:majorTickMark val="out"/>
        <c:minorTickMark val="none"/>
        <c:tickLblPos val="nextTo"/>
        <c:crossAx val="299392624"/>
        <c:crosses val="max"/>
        <c:crossBetween val="between"/>
      </c:valAx>
      <c:catAx>
        <c:axId val="299392624"/>
        <c:scaling>
          <c:orientation val="minMax"/>
        </c:scaling>
        <c:delete val="1"/>
        <c:axPos val="b"/>
        <c:majorTickMark val="out"/>
        <c:minorTickMark val="none"/>
        <c:tickLblPos val="nextTo"/>
        <c:crossAx val="29939206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14015434108033E-2"/>
          <c:y val="4.5692163479565041E-2"/>
          <c:w val="0.89848334822255904"/>
          <c:h val="0.7619996250468692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40000"/>
                <a:lumOff val="60000"/>
              </a:schemeClr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'Calc Sheet'!$C$2:$P$2</c15:sqref>
                  </c15:fullRef>
                </c:ext>
              </c:extLst>
              <c:f>('Calc Sheet'!$I$2,'Calc Sheet'!$K$2,'Calc Sheet'!$M$2:$O$2)</c:f>
              <c:strCache>
                <c:ptCount val="5"/>
                <c:pt idx="0">
                  <c:v>with Base Value</c:v>
                </c:pt>
                <c:pt idx="1">
                  <c:v>with Aug '14</c:v>
                </c:pt>
                <c:pt idx="2">
                  <c:v>with target for Aug '15</c:v>
                </c:pt>
                <c:pt idx="3">
                  <c:v>with target for Sep '15</c:v>
                </c:pt>
                <c:pt idx="4">
                  <c:v>with target for Dec '15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 Sheet'!$C$3:$P$3</c15:sqref>
                  </c15:fullRef>
                </c:ext>
              </c:extLst>
              <c:f>('Calc Sheet'!$I$3,'Calc Sheet'!$K$3,'Calc Sheet'!$M$3:$O$3)</c:f>
              <c:numCache>
                <c:formatCode>_(* #,##0_);_(* \(#,##0\);_(* "-"??_);_(@_)</c:formatCode>
                <c:ptCount val="5"/>
                <c:pt idx="0" formatCode="0.0%">
                  <c:v>-0.23054928192078081</c:v>
                </c:pt>
                <c:pt idx="1" formatCode="0.0%">
                  <c:v>5.7611888399842597E-2</c:v>
                </c:pt>
                <c:pt idx="2" formatCode="0.0%">
                  <c:v>-0.22767927381851696</c:v>
                </c:pt>
                <c:pt idx="3" formatCode="0.0%">
                  <c:v>-0.24449597871131784</c:v>
                </c:pt>
                <c:pt idx="4" formatCode="0.0%">
                  <c:v>-0.29396075439954455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24"/>
        <c:axId val="301040848"/>
        <c:axId val="301040288"/>
      </c:barChart>
      <c:valAx>
        <c:axId val="30104028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301040848"/>
        <c:crosses val="autoZero"/>
        <c:crossBetween val="between"/>
      </c:valAx>
      <c:catAx>
        <c:axId val="30104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1040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9524</xdr:rowOff>
    </xdr:from>
    <xdr:to>
      <xdr:col>10</xdr:col>
      <xdr:colOff>0</xdr:colOff>
      <xdr:row>17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9526</xdr:colOff>
      <xdr:row>3</xdr:row>
      <xdr:rowOff>0</xdr:rowOff>
    </xdr:from>
    <xdr:to>
      <xdr:col>18</xdr:col>
      <xdr:colOff>0</xdr:colOff>
      <xdr:row>17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showGridLines="0" tabSelected="1" zoomScaleNormal="100" workbookViewId="0"/>
  </sheetViews>
  <sheetFormatPr defaultRowHeight="15"/>
  <cols>
    <col min="1" max="1" width="24" customWidth="1"/>
  </cols>
  <sheetData>
    <row r="2" spans="1:18" ht="18.75">
      <c r="A2" s="16" t="str">
        <f>'Calc Sheet'!B3</f>
        <v>CASA Deposit</v>
      </c>
      <c r="C2" s="28" t="str">
        <f>"Comparative Analysis
 (" &amp;A2&amp;")"</f>
        <v>Comparative Analysis
 (CASA Deposit)</v>
      </c>
      <c r="D2" s="28"/>
      <c r="E2" s="28"/>
      <c r="F2" s="28"/>
      <c r="G2" s="28"/>
      <c r="H2" s="28"/>
      <c r="I2" s="28"/>
      <c r="L2" s="28" t="str">
        <f>"% Variance of Aug 2015 (" &amp;A2&amp;")"</f>
        <v>% Variance of Aug 2015 (CASA Deposit)</v>
      </c>
      <c r="M2" s="28"/>
      <c r="N2" s="28"/>
      <c r="O2" s="28"/>
      <c r="P2" s="28"/>
      <c r="Q2" s="28"/>
      <c r="R2" s="28"/>
    </row>
    <row r="3" spans="1:18" ht="21" customHeight="1">
      <c r="A3" s="15">
        <f>'Calc Sheet'!E3</f>
        <v>4160.8440000000001</v>
      </c>
    </row>
    <row r="20" spans="3:3">
      <c r="C20" s="14" t="s">
        <v>59</v>
      </c>
    </row>
  </sheetData>
  <mergeCells count="2">
    <mergeCell ref="C2:I2"/>
    <mergeCell ref="L2:R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workbookViewId="0">
      <selection activeCell="E16" sqref="E16"/>
    </sheetView>
  </sheetViews>
  <sheetFormatPr defaultRowHeight="15"/>
  <sheetData>
    <row r="2" spans="2:2">
      <c r="B2" s="30" t="s">
        <v>66</v>
      </c>
    </row>
    <row r="4" spans="2:2">
      <c r="B4" t="s">
        <v>61</v>
      </c>
    </row>
    <row r="5" spans="2:2">
      <c r="B5" t="s">
        <v>60</v>
      </c>
    </row>
    <row r="6" spans="2:2">
      <c r="B6" t="s">
        <v>62</v>
      </c>
    </row>
    <row r="7" spans="2:2">
      <c r="B7" t="s">
        <v>64</v>
      </c>
    </row>
    <row r="8" spans="2:2">
      <c r="B8" t="s">
        <v>63</v>
      </c>
    </row>
    <row r="9" spans="2:2">
      <c r="B9" t="s">
        <v>65</v>
      </c>
    </row>
    <row r="10" spans="2:2">
      <c r="B10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workbookViewId="0">
      <selection activeCell="P7" sqref="P7"/>
    </sheetView>
  </sheetViews>
  <sheetFormatPr defaultRowHeight="15"/>
  <cols>
    <col min="2" max="2" width="39.42578125" bestFit="1" customWidth="1"/>
    <col min="3" max="16" width="9.28515625" customWidth="1"/>
  </cols>
  <sheetData>
    <row r="1" spans="2:16">
      <c r="B1" s="21"/>
      <c r="C1" s="21" t="s">
        <v>12</v>
      </c>
      <c r="D1" s="21" t="s">
        <v>13</v>
      </c>
      <c r="E1" s="21" t="s">
        <v>14</v>
      </c>
      <c r="F1" s="21" t="s">
        <v>14</v>
      </c>
      <c r="G1" s="21" t="s">
        <v>15</v>
      </c>
      <c r="H1" s="21" t="s">
        <v>16</v>
      </c>
      <c r="I1" s="21" t="s">
        <v>69</v>
      </c>
      <c r="J1" s="21" t="s">
        <v>18</v>
      </c>
      <c r="K1" s="21" t="s">
        <v>69</v>
      </c>
      <c r="L1" s="21" t="s">
        <v>18</v>
      </c>
      <c r="M1" s="21" t="s">
        <v>69</v>
      </c>
      <c r="N1" s="21" t="s">
        <v>69</v>
      </c>
      <c r="O1" s="21" t="s">
        <v>69</v>
      </c>
      <c r="P1" s="21">
        <v>2015</v>
      </c>
    </row>
    <row r="2" spans="2:16" ht="52.5" customHeight="1">
      <c r="B2" s="21"/>
      <c r="C2" s="22" t="s">
        <v>50</v>
      </c>
      <c r="D2" s="23" t="s">
        <v>56</v>
      </c>
      <c r="E2" s="22" t="s">
        <v>57</v>
      </c>
      <c r="F2" s="22" t="s">
        <v>54</v>
      </c>
      <c r="G2" s="22" t="s">
        <v>55</v>
      </c>
      <c r="H2" s="22" t="s">
        <v>51</v>
      </c>
      <c r="I2" s="22" t="s">
        <v>68</v>
      </c>
      <c r="J2" s="22" t="s">
        <v>52</v>
      </c>
      <c r="K2" s="22" t="s">
        <v>70</v>
      </c>
      <c r="L2" s="22" t="s">
        <v>53</v>
      </c>
      <c r="M2" s="22" t="s">
        <v>71</v>
      </c>
      <c r="N2" s="22" t="s">
        <v>72</v>
      </c>
      <c r="O2" s="22" t="s">
        <v>73</v>
      </c>
      <c r="P2" s="22" t="s">
        <v>58</v>
      </c>
    </row>
    <row r="3" spans="2:16">
      <c r="B3" s="12" t="s">
        <v>20</v>
      </c>
      <c r="C3" s="13">
        <v>5407.5510000000004</v>
      </c>
      <c r="D3" s="13">
        <v>3934.1880000000001</v>
      </c>
      <c r="E3" s="13">
        <v>4160.8440000000001</v>
      </c>
      <c r="F3" s="13">
        <v>5387.4560903888887</v>
      </c>
      <c r="G3" s="13">
        <v>5507.3750539444436</v>
      </c>
      <c r="H3" s="13">
        <v>-1246.7070000000003</v>
      </c>
      <c r="I3" s="8">
        <v>-0.23054928192078081</v>
      </c>
      <c r="J3" s="13">
        <v>226.65599999999995</v>
      </c>
      <c r="K3" s="8">
        <v>5.7611888399842597E-2</v>
      </c>
      <c r="L3" s="13">
        <v>-1226.6120903888886</v>
      </c>
      <c r="M3" s="8">
        <v>-0.22767927381851696</v>
      </c>
      <c r="N3" s="8">
        <f t="shared" ref="N3" si="0">(E3-G3)/G3</f>
        <v>-0.24449597871131784</v>
      </c>
      <c r="O3" s="8">
        <f t="shared" ref="O3" si="1">(E3-P3)/P3</f>
        <v>-0.29396075439954455</v>
      </c>
      <c r="P3" s="13">
        <v>5893.2191459999995</v>
      </c>
    </row>
    <row r="4" spans="2:16">
      <c r="B4" s="24" t="s">
        <v>49</v>
      </c>
      <c r="C4" s="25">
        <f t="shared" ref="C4:P4" si="2">$C$3</f>
        <v>5407.5510000000004</v>
      </c>
      <c r="D4" s="25">
        <f t="shared" si="2"/>
        <v>5407.5510000000004</v>
      </c>
      <c r="E4" s="25">
        <f>$C$3</f>
        <v>5407.5510000000004</v>
      </c>
      <c r="F4" s="25">
        <f t="shared" si="2"/>
        <v>5407.5510000000004</v>
      </c>
      <c r="G4" s="25">
        <f t="shared" si="2"/>
        <v>5407.5510000000004</v>
      </c>
      <c r="H4" s="25">
        <f t="shared" si="2"/>
        <v>5407.5510000000004</v>
      </c>
      <c r="I4" s="25">
        <f t="shared" si="2"/>
        <v>5407.5510000000004</v>
      </c>
      <c r="J4" s="25">
        <f t="shared" si="2"/>
        <v>5407.5510000000004</v>
      </c>
      <c r="K4" s="25">
        <f t="shared" si="2"/>
        <v>5407.5510000000004</v>
      </c>
      <c r="L4" s="25">
        <f t="shared" si="2"/>
        <v>5407.5510000000004</v>
      </c>
      <c r="M4" s="25">
        <f t="shared" si="2"/>
        <v>5407.5510000000004</v>
      </c>
      <c r="N4" s="25">
        <f t="shared" si="2"/>
        <v>5407.5510000000004</v>
      </c>
      <c r="O4" s="25">
        <f t="shared" si="2"/>
        <v>5407.5510000000004</v>
      </c>
      <c r="P4" s="25">
        <f t="shared" si="2"/>
        <v>5407.5510000000004</v>
      </c>
    </row>
    <row r="5" spans="2:16"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31"/>
      <c r="N5" s="27"/>
      <c r="O5" s="27"/>
      <c r="P5" s="27"/>
    </row>
    <row r="6" spans="2:16">
      <c r="B6" s="17"/>
      <c r="C6" s="18"/>
      <c r="D6" s="18"/>
      <c r="E6" s="18"/>
      <c r="F6" s="18"/>
      <c r="G6" s="18"/>
      <c r="H6" s="19"/>
      <c r="I6" s="20"/>
      <c r="J6" s="19"/>
      <c r="K6" s="20"/>
      <c r="L6" s="19"/>
      <c r="M6" s="20"/>
      <c r="N6" s="20"/>
      <c r="O6" s="20"/>
      <c r="P6" s="18"/>
    </row>
    <row r="7" spans="2:16">
      <c r="B7" s="12" t="s">
        <v>19</v>
      </c>
      <c r="C7" s="13">
        <v>6266.4949999999999</v>
      </c>
      <c r="D7" s="13">
        <v>0</v>
      </c>
      <c r="E7" s="13">
        <v>8359.8739999999998</v>
      </c>
      <c r="F7" s="13">
        <v>6389.1091277222222</v>
      </c>
      <c r="G7" s="13">
        <v>6526.8667209444438</v>
      </c>
      <c r="H7" s="13">
        <v>2093.3789999999999</v>
      </c>
      <c r="I7" s="8">
        <v>0.33405899150960783</v>
      </c>
      <c r="J7" s="13">
        <v>8359.8739999999998</v>
      </c>
      <c r="K7" s="8">
        <v>0</v>
      </c>
      <c r="L7" s="13">
        <v>1970.7648722777776</v>
      </c>
      <c r="M7" s="8">
        <v>0.30845691204845233</v>
      </c>
      <c r="N7" s="8">
        <f t="shared" ref="N7:N35" si="3">(E7-G7)/G7</f>
        <v>0.28084031089121397</v>
      </c>
      <c r="O7" s="8">
        <f t="shared" ref="O7:O35" si="4">(E7-P7)/P7</f>
        <v>0.20005770090713304</v>
      </c>
      <c r="P7" s="13">
        <v>6966.2267019999999</v>
      </c>
    </row>
    <row r="8" spans="2:16">
      <c r="B8" s="12" t="s">
        <v>20</v>
      </c>
      <c r="C8" s="13">
        <v>5407.5510000000004</v>
      </c>
      <c r="D8" s="13">
        <v>3934.1880000000001</v>
      </c>
      <c r="E8" s="13">
        <v>4160.8440000000001</v>
      </c>
      <c r="F8" s="13">
        <v>5387.4560903888887</v>
      </c>
      <c r="G8" s="13">
        <v>5507.3750539444436</v>
      </c>
      <c r="H8" s="13">
        <v>-1246.7070000000003</v>
      </c>
      <c r="I8" s="8">
        <v>-0.23054928192078081</v>
      </c>
      <c r="J8" s="13">
        <v>226.65599999999995</v>
      </c>
      <c r="K8" s="8">
        <v>5.7611888399842597E-2</v>
      </c>
      <c r="L8" s="13">
        <v>-1226.6120903888886</v>
      </c>
      <c r="M8" s="8">
        <v>-0.22767927381851696</v>
      </c>
      <c r="N8" s="8">
        <f t="shared" si="3"/>
        <v>-0.24449597871131784</v>
      </c>
      <c r="O8" s="8">
        <f t="shared" si="4"/>
        <v>-0.29396075439954455</v>
      </c>
      <c r="P8" s="13">
        <v>5893.2191459999995</v>
      </c>
    </row>
    <row r="9" spans="2:16">
      <c r="B9" s="12" t="s">
        <v>21</v>
      </c>
      <c r="C9" s="13">
        <v>5433.8267692307691</v>
      </c>
      <c r="D9" s="13">
        <v>5482.2396666666664</v>
      </c>
      <c r="E9" s="13">
        <v>5791.8329211455548</v>
      </c>
      <c r="F9" s="13">
        <v>5862.5331629228385</v>
      </c>
      <c r="G9" s="13">
        <v>5930.5292193333335</v>
      </c>
      <c r="H9" s="13">
        <v>358.00615191478573</v>
      </c>
      <c r="I9" s="8">
        <v>6.5884719391867227E-2</v>
      </c>
      <c r="J9" s="13">
        <v>309.59325447888841</v>
      </c>
      <c r="K9" s="8">
        <v>5.6472039404130717E-2</v>
      </c>
      <c r="L9" s="13">
        <v>-70.700241777283736</v>
      </c>
      <c r="M9" s="8">
        <v>-1.2059674514836392E-2</v>
      </c>
      <c r="N9" s="8">
        <f t="shared" si="3"/>
        <v>-2.338683329231955E-2</v>
      </c>
      <c r="O9" s="8">
        <f t="shared" si="4"/>
        <v>-6.6822222487377583E-2</v>
      </c>
      <c r="P9" s="13">
        <v>6206.569702702991</v>
      </c>
    </row>
    <row r="10" spans="2:16">
      <c r="B10" s="12" t="s">
        <v>22</v>
      </c>
      <c r="C10" s="13">
        <v>6266.4949999999999</v>
      </c>
      <c r="D10" s="13">
        <v>4908.91</v>
      </c>
      <c r="E10" s="13">
        <v>8776.6949999999997</v>
      </c>
      <c r="F10" s="13">
        <v>6389.1091277222222</v>
      </c>
      <c r="G10" s="13">
        <v>6526.8667209444438</v>
      </c>
      <c r="H10" s="13">
        <v>2510.1999999999998</v>
      </c>
      <c r="I10" s="8">
        <v>0.40057480297997522</v>
      </c>
      <c r="J10" s="13">
        <v>3867.7849999999999</v>
      </c>
      <c r="K10" s="8">
        <v>0.78791116561517727</v>
      </c>
      <c r="L10" s="13">
        <v>2387.5858722777775</v>
      </c>
      <c r="M10" s="8">
        <v>0.37369621093464944</v>
      </c>
      <c r="N10" s="8">
        <f t="shared" si="3"/>
        <v>0.34470265369996761</v>
      </c>
      <c r="O10" s="8">
        <f t="shared" si="4"/>
        <v>0.25989224517775389</v>
      </c>
      <c r="P10" s="13">
        <v>6966.2267019999999</v>
      </c>
    </row>
    <row r="11" spans="2:16">
      <c r="B11" s="12" t="s">
        <v>23</v>
      </c>
      <c r="C11" s="13">
        <v>2280</v>
      </c>
      <c r="D11" s="13">
        <v>20</v>
      </c>
      <c r="E11" s="13">
        <v>41</v>
      </c>
      <c r="F11" s="13">
        <v>190</v>
      </c>
      <c r="G11" s="13">
        <v>190</v>
      </c>
      <c r="H11" s="13">
        <v>-2239</v>
      </c>
      <c r="I11" s="8">
        <v>-0.98201754385964912</v>
      </c>
      <c r="J11" s="13">
        <v>21</v>
      </c>
      <c r="K11" s="8">
        <v>1.05</v>
      </c>
      <c r="L11" s="13">
        <v>-149</v>
      </c>
      <c r="M11" s="8">
        <v>-0.78421052631578947</v>
      </c>
      <c r="N11" s="8">
        <f t="shared" si="3"/>
        <v>-0.78421052631578947</v>
      </c>
      <c r="O11" s="8">
        <f t="shared" si="4"/>
        <v>-0.98201754385964912</v>
      </c>
      <c r="P11" s="13">
        <v>2280</v>
      </c>
    </row>
    <row r="12" spans="2:16">
      <c r="B12" s="12" t="s">
        <v>24</v>
      </c>
      <c r="C12" s="13">
        <v>157</v>
      </c>
      <c r="D12" s="13">
        <v>340</v>
      </c>
      <c r="E12" s="13">
        <v>263</v>
      </c>
      <c r="F12" s="13">
        <v>2280</v>
      </c>
      <c r="G12" s="13">
        <v>2280</v>
      </c>
      <c r="H12" s="13">
        <v>106</v>
      </c>
      <c r="I12" s="8">
        <v>0.67515923566878977</v>
      </c>
      <c r="J12" s="13">
        <v>-77</v>
      </c>
      <c r="K12" s="8">
        <v>-0.22647058823529412</v>
      </c>
      <c r="L12" s="13">
        <v>-2017</v>
      </c>
      <c r="M12" s="8">
        <v>-0.88464912280701757</v>
      </c>
      <c r="N12" s="8">
        <f t="shared" si="3"/>
        <v>-0.88464912280701757</v>
      </c>
      <c r="O12" s="8">
        <f t="shared" si="4"/>
        <v>-0.88464912280701757</v>
      </c>
      <c r="P12" s="13">
        <v>2280</v>
      </c>
    </row>
    <row r="13" spans="2:16">
      <c r="B13" s="12" t="s">
        <v>25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8">
        <v>0</v>
      </c>
      <c r="J13" s="13">
        <v>0</v>
      </c>
      <c r="K13" s="8">
        <v>0</v>
      </c>
      <c r="L13" s="13">
        <v>0</v>
      </c>
      <c r="M13" s="8">
        <v>0</v>
      </c>
      <c r="N13" s="8">
        <v>0</v>
      </c>
      <c r="O13" s="8">
        <v>0</v>
      </c>
      <c r="P13" s="13">
        <v>0</v>
      </c>
    </row>
    <row r="14" spans="2:16">
      <c r="B14" s="12" t="s">
        <v>26</v>
      </c>
      <c r="C14" s="13">
        <v>-26.512000000000036</v>
      </c>
      <c r="D14" s="13">
        <v>-13.201999999999984</v>
      </c>
      <c r="E14" s="13">
        <v>32.36953931</v>
      </c>
      <c r="F14" s="13">
        <v>25.347089431938741</v>
      </c>
      <c r="G14" s="13">
        <v>28.869012333795538</v>
      </c>
      <c r="H14" s="13">
        <v>58.881539310000036</v>
      </c>
      <c r="I14" s="8">
        <v>-2.2209391713186464</v>
      </c>
      <c r="J14" s="13">
        <v>45.571539309999984</v>
      </c>
      <c r="K14" s="8">
        <v>-3.4518663316164249</v>
      </c>
      <c r="L14" s="13">
        <v>7.0224498780612592</v>
      </c>
      <c r="M14" s="8">
        <v>0.27705152881232126</v>
      </c>
      <c r="N14" s="8">
        <f t="shared" si="3"/>
        <v>0.12125551562796509</v>
      </c>
      <c r="O14" s="8">
        <f t="shared" si="4"/>
        <v>-0.17877695592013843</v>
      </c>
      <c r="P14" s="13">
        <v>39.416257913547</v>
      </c>
    </row>
    <row r="15" spans="2:16">
      <c r="B15" s="12" t="s">
        <v>27</v>
      </c>
      <c r="C15" s="13">
        <v>1220.9970000000003</v>
      </c>
      <c r="D15" s="13">
        <v>1135.671</v>
      </c>
      <c r="E15" s="13">
        <v>1224.3410000000001</v>
      </c>
      <c r="F15" s="13">
        <v>1281.4566666666667</v>
      </c>
      <c r="G15" s="13">
        <v>1280.0202499999996</v>
      </c>
      <c r="H15" s="13">
        <v>3.3439999999998236</v>
      </c>
      <c r="I15" s="8">
        <v>2.738745467842937E-3</v>
      </c>
      <c r="J15" s="13">
        <v>88.670000000000073</v>
      </c>
      <c r="K15" s="8">
        <v>7.8077189608610306E-2</v>
      </c>
      <c r="L15" s="13">
        <v>-57.115666666666584</v>
      </c>
      <c r="M15" s="8">
        <v>-4.4570891979700121E-2</v>
      </c>
      <c r="N15" s="8">
        <f t="shared" si="3"/>
        <v>-4.3498725899062514E-2</v>
      </c>
      <c r="O15" s="8">
        <f t="shared" si="4"/>
        <v>-6.6589869831651799E-2</v>
      </c>
      <c r="P15" s="13">
        <v>1311.6860000000001</v>
      </c>
    </row>
    <row r="16" spans="2:16">
      <c r="B16" s="12" t="s">
        <v>28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8">
        <v>0</v>
      </c>
      <c r="J16" s="13">
        <v>0</v>
      </c>
      <c r="K16" s="8">
        <v>0</v>
      </c>
      <c r="L16" s="13">
        <v>0</v>
      </c>
      <c r="M16" s="8">
        <v>0</v>
      </c>
      <c r="N16" s="8">
        <v>0</v>
      </c>
      <c r="O16" s="8">
        <v>0</v>
      </c>
      <c r="P16" s="13">
        <v>0</v>
      </c>
    </row>
    <row r="17" spans="2:16">
      <c r="B17" s="12" t="s">
        <v>29</v>
      </c>
      <c r="C17" s="13">
        <v>361.96300000000002</v>
      </c>
      <c r="D17" s="13">
        <v>365.63200000000001</v>
      </c>
      <c r="E17" s="13">
        <v>352.93899999999996</v>
      </c>
      <c r="F17" s="13">
        <v>280.12166666666661</v>
      </c>
      <c r="G17" s="13">
        <v>260.89774999999997</v>
      </c>
      <c r="H17" s="13">
        <v>-9.0240000000000578</v>
      </c>
      <c r="I17" s="8">
        <v>-2.4930724963601412E-2</v>
      </c>
      <c r="J17" s="13">
        <v>-12.69300000000004</v>
      </c>
      <c r="K17" s="8">
        <v>-3.4715232802380647E-2</v>
      </c>
      <c r="L17" s="13">
        <v>72.817333333333352</v>
      </c>
      <c r="M17" s="8">
        <v>0.25994895075354174</v>
      </c>
      <c r="N17" s="8">
        <f t="shared" si="3"/>
        <v>0.35278667600621316</v>
      </c>
      <c r="O17" s="8">
        <f t="shared" si="4"/>
        <v>0.47549132319680926</v>
      </c>
      <c r="P17" s="13">
        <v>239.20099999999999</v>
      </c>
    </row>
    <row r="18" spans="2:16">
      <c r="B18" s="12" t="s">
        <v>30</v>
      </c>
      <c r="C18" s="13">
        <v>4252.1737499999999</v>
      </c>
      <c r="D18" s="13">
        <v>389.19399999999996</v>
      </c>
      <c r="E18" s="13">
        <v>337.64073760999997</v>
      </c>
      <c r="F18" s="13">
        <v>4677.3911249999992</v>
      </c>
      <c r="G18" s="13">
        <v>4730.5432968750001</v>
      </c>
      <c r="H18" s="13">
        <v>-3914.5330123899998</v>
      </c>
      <c r="I18" s="8">
        <v>-0.92059573350924329</v>
      </c>
      <c r="J18" s="13">
        <v>-51.553262389999986</v>
      </c>
      <c r="K18" s="8">
        <v>-0.13246160626833917</v>
      </c>
      <c r="L18" s="13">
        <v>-4339.7503873899996</v>
      </c>
      <c r="M18" s="8">
        <v>-0.92781430319022129</v>
      </c>
      <c r="N18" s="8">
        <f t="shared" si="3"/>
        <v>-0.92862537843527504</v>
      </c>
      <c r="O18" s="8">
        <f t="shared" si="4"/>
        <v>-0.93095281174716826</v>
      </c>
      <c r="P18" s="13">
        <v>4889.9998125000002</v>
      </c>
    </row>
    <row r="19" spans="2:16">
      <c r="B19" s="12" t="s">
        <v>31</v>
      </c>
      <c r="C19" s="13">
        <v>103.71600000000001</v>
      </c>
      <c r="D19" s="13">
        <v>68.13300000000001</v>
      </c>
      <c r="E19" s="13">
        <v>75.643999999999991</v>
      </c>
      <c r="F19" s="13">
        <v>88.603333333333339</v>
      </c>
      <c r="G19" s="13">
        <v>99.678750000000008</v>
      </c>
      <c r="H19" s="13">
        <v>-28.072000000000017</v>
      </c>
      <c r="I19" s="8">
        <v>-0.27066219291141208</v>
      </c>
      <c r="J19" s="13">
        <v>7.5109999999999815</v>
      </c>
      <c r="K19" s="8">
        <v>0.11024026536333319</v>
      </c>
      <c r="L19" s="13">
        <v>-12.959333333333348</v>
      </c>
      <c r="M19" s="8">
        <v>-0.14626236785673993</v>
      </c>
      <c r="N19" s="8">
        <f t="shared" si="3"/>
        <v>-0.24112210476154661</v>
      </c>
      <c r="O19" s="8">
        <f t="shared" si="4"/>
        <v>-0.43084157857115979</v>
      </c>
      <c r="P19" s="13">
        <v>132.90499999999997</v>
      </c>
    </row>
    <row r="20" spans="2:16">
      <c r="B20" s="12" t="s">
        <v>32</v>
      </c>
      <c r="C20" s="13">
        <v>25.082000000000001</v>
      </c>
      <c r="D20" s="13">
        <v>6.8319999999999999</v>
      </c>
      <c r="E20" s="13">
        <v>33.171999999999997</v>
      </c>
      <c r="F20" s="13">
        <v>18.393466666666669</v>
      </c>
      <c r="G20" s="13">
        <v>20.69265</v>
      </c>
      <c r="H20" s="13">
        <v>8.0899999999999963</v>
      </c>
      <c r="I20" s="8">
        <v>0.32254206203652008</v>
      </c>
      <c r="J20" s="13">
        <v>26.339999999999996</v>
      </c>
      <c r="K20" s="8">
        <v>3.8553864168618261</v>
      </c>
      <c r="L20" s="13">
        <v>14.778533333333328</v>
      </c>
      <c r="M20" s="8">
        <v>0.80346644823161817</v>
      </c>
      <c r="N20" s="8">
        <f t="shared" si="3"/>
        <v>0.60308128731699406</v>
      </c>
      <c r="O20" s="8">
        <f t="shared" si="4"/>
        <v>0.20231096548774541</v>
      </c>
      <c r="P20" s="13">
        <v>27.590200000000003</v>
      </c>
    </row>
    <row r="21" spans="2:16">
      <c r="B21" s="12" t="s">
        <v>33</v>
      </c>
      <c r="C21" s="13">
        <v>0.46765950483202856</v>
      </c>
      <c r="D21" s="13">
        <v>0.45019240133302296</v>
      </c>
      <c r="E21" s="13">
        <v>0.30679659430275508</v>
      </c>
      <c r="F21" s="13">
        <v>0.37312554501983897</v>
      </c>
      <c r="G21" s="13">
        <v>0.37277152167500527</v>
      </c>
      <c r="H21" s="13">
        <v>-0.16086291052927348</v>
      </c>
      <c r="I21" s="8">
        <v>-0.34397442769189812</v>
      </c>
      <c r="J21" s="13">
        <v>-0.14339580703026789</v>
      </c>
      <c r="K21" s="8">
        <v>-0.31852116252000667</v>
      </c>
      <c r="L21" s="13">
        <v>-6.632895071708389E-2</v>
      </c>
      <c r="M21" s="8">
        <v>-0.1777657724119564</v>
      </c>
      <c r="N21" s="8">
        <f t="shared" si="3"/>
        <v>-0.17698489164569109</v>
      </c>
      <c r="O21" s="8">
        <f t="shared" si="4"/>
        <v>-0.17075763382670231</v>
      </c>
      <c r="P21" s="13">
        <v>0.36997216594049387</v>
      </c>
    </row>
    <row r="22" spans="2:16">
      <c r="B22" s="12" t="s">
        <v>34</v>
      </c>
      <c r="C22" s="13">
        <v>0.36029260368930105</v>
      </c>
      <c r="D22" s="13">
        <v>0.3032710583161099</v>
      </c>
      <c r="E22" s="13">
        <v>0.26046597949500777</v>
      </c>
      <c r="F22" s="13">
        <v>0.29487225093083114</v>
      </c>
      <c r="G22" s="13">
        <v>0.29182775642501518</v>
      </c>
      <c r="H22" s="13">
        <v>-9.9826624194293279E-2</v>
      </c>
      <c r="I22" s="8">
        <v>-0.27707097834397659</v>
      </c>
      <c r="J22" s="13">
        <v>-4.2805078821102127E-2</v>
      </c>
      <c r="K22" s="8">
        <v>-0.14114462177424433</v>
      </c>
      <c r="L22" s="13">
        <v>-3.4406271435823366E-2</v>
      </c>
      <c r="M22" s="8">
        <v>-0.11668195744839389</v>
      </c>
      <c r="N22" s="8">
        <f t="shared" si="3"/>
        <v>-0.10746673762016118</v>
      </c>
      <c r="O22" s="8">
        <f t="shared" si="4"/>
        <v>-7.5013113644572998E-2</v>
      </c>
      <c r="P22" s="13">
        <v>0.28158883475773244</v>
      </c>
    </row>
    <row r="23" spans="2:16">
      <c r="B23" s="12" t="s">
        <v>35</v>
      </c>
      <c r="C23" s="13">
        <v>1473.2370000000001</v>
      </c>
      <c r="D23" s="13">
        <v>1473.2370000000001</v>
      </c>
      <c r="E23" s="13">
        <v>0</v>
      </c>
      <c r="F23" s="13">
        <v>1080.3738000000001</v>
      </c>
      <c r="G23" s="13">
        <v>1215.4205250000002</v>
      </c>
      <c r="H23" s="13">
        <v>-1473.2370000000001</v>
      </c>
      <c r="I23" s="8">
        <v>-1</v>
      </c>
      <c r="J23" s="13">
        <v>-1473.2370000000001</v>
      </c>
      <c r="K23" s="8">
        <v>-1</v>
      </c>
      <c r="L23" s="13">
        <v>-1080.3738000000001</v>
      </c>
      <c r="M23" s="8">
        <v>-1</v>
      </c>
      <c r="N23" s="8">
        <f t="shared" si="3"/>
        <v>-1</v>
      </c>
      <c r="O23" s="8">
        <f t="shared" si="4"/>
        <v>-1</v>
      </c>
      <c r="P23" s="13">
        <v>1620.5607000000002</v>
      </c>
    </row>
    <row r="24" spans="2:16">
      <c r="B24" s="12" t="s">
        <v>36</v>
      </c>
      <c r="C24" s="13">
        <v>78.792000000000002</v>
      </c>
      <c r="D24" s="13">
        <v>76.043999999999997</v>
      </c>
      <c r="E24" s="13">
        <v>2.2519999999999998</v>
      </c>
      <c r="F24" s="13">
        <v>63.0336</v>
      </c>
      <c r="G24" s="13">
        <v>70.912800000000004</v>
      </c>
      <c r="H24" s="13">
        <v>-76.540000000000006</v>
      </c>
      <c r="I24" s="8">
        <v>-0.97141841811351415</v>
      </c>
      <c r="J24" s="13">
        <v>-73.792000000000002</v>
      </c>
      <c r="K24" s="8">
        <v>-0.97038556625111783</v>
      </c>
      <c r="L24" s="13">
        <v>-60.781599999999997</v>
      </c>
      <c r="M24" s="8">
        <v>-0.96427302264189252</v>
      </c>
      <c r="N24" s="8">
        <f t="shared" si="3"/>
        <v>-0.96824268679279346</v>
      </c>
      <c r="O24" s="8">
        <f t="shared" si="4"/>
        <v>-0.97618201509459512</v>
      </c>
      <c r="P24" s="13">
        <v>94.550399999999996</v>
      </c>
    </row>
    <row r="25" spans="2:16">
      <c r="B25" s="12" t="s">
        <v>37</v>
      </c>
      <c r="C25" s="13">
        <v>128.208</v>
      </c>
      <c r="D25" s="13">
        <v>116.77300000000001</v>
      </c>
      <c r="E25" s="13">
        <v>137.208</v>
      </c>
      <c r="F25" s="13">
        <v>143.01933333333332</v>
      </c>
      <c r="G25" s="13">
        <v>146.40150000000003</v>
      </c>
      <c r="H25" s="13">
        <v>9</v>
      </c>
      <c r="I25" s="8">
        <v>7.0198427555222764E-2</v>
      </c>
      <c r="J25" s="13">
        <v>20.434999999999988</v>
      </c>
      <c r="K25" s="8">
        <v>0.17499764500355378</v>
      </c>
      <c r="L25" s="13">
        <v>-5.811333333333323</v>
      </c>
      <c r="M25" s="8">
        <v>-4.0633201105677953E-2</v>
      </c>
      <c r="N25" s="8">
        <f t="shared" si="3"/>
        <v>-6.2796487740904475E-2</v>
      </c>
      <c r="O25" s="8">
        <f t="shared" si="4"/>
        <v>-0.12354038378005454</v>
      </c>
      <c r="P25" s="13">
        <v>156.54799999999997</v>
      </c>
    </row>
    <row r="26" spans="2:16">
      <c r="B26" s="12" t="s">
        <v>38</v>
      </c>
      <c r="C26" s="13">
        <v>12.245999999999999</v>
      </c>
      <c r="D26" s="13">
        <v>11.138000000000002</v>
      </c>
      <c r="E26" s="13">
        <v>12.362</v>
      </c>
      <c r="F26" s="13">
        <v>10.612666666666668</v>
      </c>
      <c r="G26" s="13">
        <v>10.4085</v>
      </c>
      <c r="H26" s="13">
        <v>0.11600000000000144</v>
      </c>
      <c r="I26" s="8">
        <v>9.4724808100605466E-3</v>
      </c>
      <c r="J26" s="13">
        <v>1.2239999999999984</v>
      </c>
      <c r="K26" s="8">
        <v>0.10989405638355165</v>
      </c>
      <c r="L26" s="13">
        <v>1.7493333333333325</v>
      </c>
      <c r="M26" s="8">
        <v>0.16483447452729433</v>
      </c>
      <c r="N26" s="8">
        <f t="shared" si="3"/>
        <v>0.18768314358457031</v>
      </c>
      <c r="O26" s="8">
        <f t="shared" si="4"/>
        <v>0.26194365046957951</v>
      </c>
      <c r="P26" s="13">
        <v>9.7959999999999994</v>
      </c>
    </row>
    <row r="27" spans="2:16">
      <c r="B27" s="12" t="s">
        <v>39</v>
      </c>
      <c r="C27" s="13">
        <v>5.0599999999999996</v>
      </c>
      <c r="D27" s="13">
        <v>5.1379999999999999</v>
      </c>
      <c r="E27" s="13">
        <v>4.75</v>
      </c>
      <c r="F27" s="13">
        <v>11.629333333333335</v>
      </c>
      <c r="G27" s="13">
        <v>12.450500000000002</v>
      </c>
      <c r="H27" s="13">
        <v>-0.30999999999999961</v>
      </c>
      <c r="I27" s="8">
        <v>-6.1264822134387283E-2</v>
      </c>
      <c r="J27" s="13">
        <v>-0.3879999999999999</v>
      </c>
      <c r="K27" s="8">
        <v>-7.5515764889061879E-2</v>
      </c>
      <c r="L27" s="13">
        <v>-6.8793333333333351</v>
      </c>
      <c r="M27" s="8">
        <v>-0.59155010318734247</v>
      </c>
      <c r="N27" s="8">
        <f t="shared" si="3"/>
        <v>-0.6184892173005101</v>
      </c>
      <c r="O27" s="8">
        <f t="shared" si="4"/>
        <v>-0.68150730856912967</v>
      </c>
      <c r="P27" s="13">
        <v>14.914000000000001</v>
      </c>
    </row>
    <row r="28" spans="2:16">
      <c r="B28" s="12" t="s">
        <v>40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8">
        <v>0</v>
      </c>
      <c r="J28" s="13">
        <v>0</v>
      </c>
      <c r="K28" s="8">
        <v>0</v>
      </c>
      <c r="L28" s="13">
        <v>0</v>
      </c>
      <c r="M28" s="8">
        <v>0</v>
      </c>
      <c r="N28" s="8">
        <v>0</v>
      </c>
      <c r="O28" s="8">
        <v>0</v>
      </c>
      <c r="P28" s="13">
        <v>0</v>
      </c>
    </row>
    <row r="29" spans="2:16">
      <c r="B29" s="12" t="s">
        <v>41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8">
        <v>0</v>
      </c>
      <c r="J29" s="13">
        <v>0</v>
      </c>
      <c r="K29" s="8">
        <v>0</v>
      </c>
      <c r="L29" s="13">
        <v>0</v>
      </c>
      <c r="M29" s="8">
        <v>0</v>
      </c>
      <c r="N29" s="8">
        <v>0</v>
      </c>
      <c r="O29" s="8">
        <v>0</v>
      </c>
      <c r="P29" s="13">
        <v>0</v>
      </c>
    </row>
    <row r="30" spans="2:16">
      <c r="B30" s="12" t="s">
        <v>42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8">
        <v>0</v>
      </c>
      <c r="J30" s="13">
        <v>0</v>
      </c>
      <c r="K30" s="8">
        <v>0</v>
      </c>
      <c r="L30" s="13">
        <v>0</v>
      </c>
      <c r="M30" s="8">
        <v>0</v>
      </c>
      <c r="N30" s="8">
        <v>0</v>
      </c>
      <c r="O30" s="8">
        <v>0</v>
      </c>
      <c r="P30" s="13">
        <v>0</v>
      </c>
    </row>
    <row r="31" spans="2:16">
      <c r="B31" s="12" t="s">
        <v>43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8">
        <v>0</v>
      </c>
      <c r="J31" s="13">
        <v>0</v>
      </c>
      <c r="K31" s="8">
        <v>0</v>
      </c>
      <c r="L31" s="13">
        <v>0</v>
      </c>
      <c r="M31" s="8">
        <v>0</v>
      </c>
      <c r="N31" s="8">
        <v>0</v>
      </c>
      <c r="O31" s="8">
        <v>0</v>
      </c>
      <c r="P31" s="13">
        <v>0</v>
      </c>
    </row>
    <row r="32" spans="2:16">
      <c r="B32" s="12" t="s">
        <v>44</v>
      </c>
      <c r="C32" s="13">
        <v>560.92399999999998</v>
      </c>
      <c r="D32" s="13">
        <v>409.78899999999999</v>
      </c>
      <c r="E32" s="13">
        <v>345.67500000000001</v>
      </c>
      <c r="F32" s="13">
        <v>415.29262304999429</v>
      </c>
      <c r="G32" s="13">
        <v>469.80591138754562</v>
      </c>
      <c r="H32" s="13">
        <v>-215.24899999999997</v>
      </c>
      <c r="I32" s="8">
        <v>-0.38374004321441046</v>
      </c>
      <c r="J32" s="13">
        <v>-64.113999999999976</v>
      </c>
      <c r="K32" s="8">
        <v>-0.15645612742167306</v>
      </c>
      <c r="L32" s="13">
        <v>-69.617623049994279</v>
      </c>
      <c r="M32" s="8">
        <v>-0.16763510639487925</v>
      </c>
      <c r="N32" s="8">
        <f t="shared" si="3"/>
        <v>-0.26421743187720192</v>
      </c>
      <c r="O32" s="8">
        <f t="shared" si="4"/>
        <v>-0.45676329119235604</v>
      </c>
      <c r="P32" s="13">
        <v>636.32481825229695</v>
      </c>
    </row>
    <row r="33" spans="2:16">
      <c r="B33" s="12" t="s">
        <v>45</v>
      </c>
      <c r="C33" s="13">
        <v>346.73</v>
      </c>
      <c r="D33" s="13">
        <v>271.05599999999998</v>
      </c>
      <c r="E33" s="13">
        <v>177.08499999999998</v>
      </c>
      <c r="F33" s="13">
        <v>222.14426695138889</v>
      </c>
      <c r="G33" s="13">
        <v>252.16047405374999</v>
      </c>
      <c r="H33" s="13">
        <v>-169.64500000000004</v>
      </c>
      <c r="I33" s="8">
        <v>-0.48927119084013504</v>
      </c>
      <c r="J33" s="13">
        <v>-93.971000000000004</v>
      </c>
      <c r="K33" s="8">
        <v>-0.34668481789740868</v>
      </c>
      <c r="L33" s="13">
        <v>-45.059266951388906</v>
      </c>
      <c r="M33" s="8">
        <v>-0.20283785654143882</v>
      </c>
      <c r="N33" s="8">
        <f t="shared" si="3"/>
        <v>-0.29772895349866407</v>
      </c>
      <c r="O33" s="8">
        <f t="shared" si="4"/>
        <v>-0.48701742942552972</v>
      </c>
      <c r="P33" s="13">
        <v>345.20666033874994</v>
      </c>
    </row>
    <row r="34" spans="2:16">
      <c r="B34" s="12" t="s">
        <v>46</v>
      </c>
      <c r="C34" s="13">
        <v>158.91</v>
      </c>
      <c r="D34" s="13">
        <v>107.09499999999998</v>
      </c>
      <c r="E34" s="13">
        <v>95.575999999999993</v>
      </c>
      <c r="F34" s="13">
        <v>115.26666666666668</v>
      </c>
      <c r="G34" s="13">
        <v>129.67500000000004</v>
      </c>
      <c r="H34" s="13">
        <v>-63.334000000000003</v>
      </c>
      <c r="I34" s="8">
        <v>-0.39855263985903971</v>
      </c>
      <c r="J34" s="13">
        <v>-11.518999999999991</v>
      </c>
      <c r="K34" s="8">
        <v>-0.10755870955693536</v>
      </c>
      <c r="L34" s="13">
        <v>-19.690666666666687</v>
      </c>
      <c r="M34" s="8">
        <v>-0.17082706766917308</v>
      </c>
      <c r="N34" s="8">
        <f t="shared" si="3"/>
        <v>-0.26295739348370956</v>
      </c>
      <c r="O34" s="8">
        <f t="shared" si="4"/>
        <v>-0.44721804511278201</v>
      </c>
      <c r="P34" s="13">
        <v>172.9</v>
      </c>
    </row>
    <row r="35" spans="2:16">
      <c r="B35" s="12" t="s">
        <v>47</v>
      </c>
      <c r="C35" s="13">
        <v>81.796000000000006</v>
      </c>
      <c r="D35" s="13">
        <v>44.839999999999996</v>
      </c>
      <c r="E35" s="13">
        <v>40.643000000000001</v>
      </c>
      <c r="F35" s="13">
        <v>52.534600000000005</v>
      </c>
      <c r="G35" s="13">
        <v>59.101424999999999</v>
      </c>
      <c r="H35" s="13">
        <v>-41.153000000000006</v>
      </c>
      <c r="I35" s="8">
        <v>-0.50311751185877063</v>
      </c>
      <c r="J35" s="13">
        <v>-4.1969999999999956</v>
      </c>
      <c r="K35" s="8">
        <v>-9.359946476360384E-2</v>
      </c>
      <c r="L35" s="13">
        <v>-11.891600000000004</v>
      </c>
      <c r="M35" s="8">
        <v>-0.2263574863042643</v>
      </c>
      <c r="N35" s="8">
        <f t="shared" si="3"/>
        <v>-0.31231776560379043</v>
      </c>
      <c r="O35" s="8">
        <f t="shared" si="4"/>
        <v>-0.48423832420284274</v>
      </c>
      <c r="P35" s="13">
        <v>78.801899999999989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showGridLines="0" zoomScale="90" zoomScaleNormal="90" workbookViewId="0"/>
  </sheetViews>
  <sheetFormatPr defaultColWidth="9.140625" defaultRowHeight="12.75"/>
  <cols>
    <col min="1" max="1" width="2.42578125" style="1" customWidth="1"/>
    <col min="2" max="2" width="39.42578125" style="1" bestFit="1" customWidth="1"/>
    <col min="3" max="5" width="9.7109375" style="1" bestFit="1" customWidth="1"/>
    <col min="6" max="7" width="11.5703125" style="1" bestFit="1" customWidth="1"/>
    <col min="8" max="8" width="9" style="1" bestFit="1" customWidth="1"/>
    <col min="9" max="9" width="8.42578125" style="1" bestFit="1" customWidth="1"/>
    <col min="10" max="10" width="9" style="1" bestFit="1" customWidth="1"/>
    <col min="11" max="11" width="7.42578125" style="1" bestFit="1" customWidth="1"/>
    <col min="12" max="12" width="9" style="1" bestFit="1" customWidth="1"/>
    <col min="13" max="13" width="8.42578125" style="1" bestFit="1" customWidth="1"/>
    <col min="14" max="14" width="8.85546875" style="1" bestFit="1" customWidth="1"/>
    <col min="15" max="16384" width="9.140625" style="1"/>
  </cols>
  <sheetData>
    <row r="2" spans="2:14">
      <c r="B2" s="9" t="s">
        <v>48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4</v>
      </c>
      <c r="H2" s="29" t="s">
        <v>5</v>
      </c>
      <c r="I2" s="29"/>
      <c r="J2" s="29" t="s">
        <v>5</v>
      </c>
      <c r="K2" s="29"/>
      <c r="L2" s="29" t="s">
        <v>5</v>
      </c>
      <c r="M2" s="29"/>
      <c r="N2" s="3" t="s">
        <v>6</v>
      </c>
    </row>
    <row r="3" spans="2:14">
      <c r="B3" s="10"/>
      <c r="C3" s="3" t="s">
        <v>0</v>
      </c>
      <c r="D3" s="3" t="s">
        <v>7</v>
      </c>
      <c r="E3" s="3" t="s">
        <v>7</v>
      </c>
      <c r="F3" s="3" t="s">
        <v>6</v>
      </c>
      <c r="G3" s="3" t="s">
        <v>6</v>
      </c>
      <c r="H3" s="29" t="s">
        <v>8</v>
      </c>
      <c r="I3" s="29"/>
      <c r="J3" s="29" t="s">
        <v>9</v>
      </c>
      <c r="K3" s="29"/>
      <c r="L3" s="29" t="s">
        <v>10</v>
      </c>
      <c r="M3" s="29"/>
      <c r="N3" s="3" t="s">
        <v>11</v>
      </c>
    </row>
    <row r="4" spans="2:14">
      <c r="B4" s="11"/>
      <c r="C4" s="3" t="s">
        <v>12</v>
      </c>
      <c r="D4" s="3" t="s">
        <v>13</v>
      </c>
      <c r="E4" s="3" t="s">
        <v>14</v>
      </c>
      <c r="F4" s="3" t="s">
        <v>14</v>
      </c>
      <c r="G4" s="3" t="s">
        <v>15</v>
      </c>
      <c r="H4" s="3" t="s">
        <v>16</v>
      </c>
      <c r="I4" s="3" t="s">
        <v>17</v>
      </c>
      <c r="J4" s="3" t="s">
        <v>18</v>
      </c>
      <c r="K4" s="3" t="s">
        <v>17</v>
      </c>
      <c r="L4" s="3" t="s">
        <v>18</v>
      </c>
      <c r="M4" s="3" t="s">
        <v>17</v>
      </c>
      <c r="N4" s="3">
        <v>2015</v>
      </c>
    </row>
    <row r="5" spans="2:14" s="2" customFormat="1" ht="17.100000000000001" customHeight="1">
      <c r="B5" s="4" t="s">
        <v>19</v>
      </c>
      <c r="C5" s="5">
        <v>6266.4949999999999</v>
      </c>
      <c r="D5" s="5">
        <v>0</v>
      </c>
      <c r="E5" s="5">
        <v>8359.8739999999998</v>
      </c>
      <c r="F5" s="5">
        <v>6389.1091277222222</v>
      </c>
      <c r="G5" s="5">
        <v>6526.8667209444438</v>
      </c>
      <c r="H5" s="6">
        <v>2093.3789999999999</v>
      </c>
      <c r="I5" s="7">
        <v>0.33405899150960783</v>
      </c>
      <c r="J5" s="6">
        <v>8359.8739999999998</v>
      </c>
      <c r="K5" s="8">
        <v>0</v>
      </c>
      <c r="L5" s="6">
        <v>1970.7648722777776</v>
      </c>
      <c r="M5" s="7">
        <v>0.30845691204845233</v>
      </c>
      <c r="N5" s="5">
        <v>6966.2267019999999</v>
      </c>
    </row>
    <row r="6" spans="2:14" s="2" customFormat="1" ht="17.100000000000001" customHeight="1">
      <c r="B6" s="4" t="s">
        <v>20</v>
      </c>
      <c r="C6" s="5">
        <v>5407.5510000000004</v>
      </c>
      <c r="D6" s="5">
        <v>3934.1880000000001</v>
      </c>
      <c r="E6" s="5">
        <v>4160.8440000000001</v>
      </c>
      <c r="F6" s="5">
        <v>5387.4560903888887</v>
      </c>
      <c r="G6" s="5">
        <v>5507.3750539444436</v>
      </c>
      <c r="H6" s="6">
        <v>-1246.7070000000003</v>
      </c>
      <c r="I6" s="7">
        <v>-0.23054928192078081</v>
      </c>
      <c r="J6" s="6">
        <v>226.65599999999995</v>
      </c>
      <c r="K6" s="8">
        <v>5.7611888399842597E-2</v>
      </c>
      <c r="L6" s="6">
        <v>-1226.6120903888886</v>
      </c>
      <c r="M6" s="7">
        <v>-0.22767927381851696</v>
      </c>
      <c r="N6" s="5">
        <v>5893.2191459999995</v>
      </c>
    </row>
    <row r="7" spans="2:14" s="2" customFormat="1" ht="17.100000000000001" customHeight="1">
      <c r="B7" s="4" t="s">
        <v>21</v>
      </c>
      <c r="C7" s="5">
        <v>5433.8267692307691</v>
      </c>
      <c r="D7" s="5">
        <v>5482.2396666666664</v>
      </c>
      <c r="E7" s="5">
        <v>5791.8329211455548</v>
      </c>
      <c r="F7" s="5">
        <v>5862.5331629228385</v>
      </c>
      <c r="G7" s="5">
        <v>5930.5292193333335</v>
      </c>
      <c r="H7" s="6">
        <v>358.00615191478573</v>
      </c>
      <c r="I7" s="7">
        <v>6.5884719391867227E-2</v>
      </c>
      <c r="J7" s="6">
        <v>309.59325447888841</v>
      </c>
      <c r="K7" s="8">
        <v>5.6472039404130717E-2</v>
      </c>
      <c r="L7" s="6">
        <v>-70.700241777283736</v>
      </c>
      <c r="M7" s="7">
        <v>-1.2059674514836392E-2</v>
      </c>
      <c r="N7" s="5">
        <v>6206.569702702991</v>
      </c>
    </row>
    <row r="8" spans="2:14" s="2" customFormat="1" ht="17.100000000000001" customHeight="1">
      <c r="B8" s="4" t="s">
        <v>22</v>
      </c>
      <c r="C8" s="5">
        <v>6266.4949999999999</v>
      </c>
      <c r="D8" s="5">
        <v>4908.91</v>
      </c>
      <c r="E8" s="5">
        <v>8776.6949999999997</v>
      </c>
      <c r="F8" s="5">
        <v>6389.1091277222222</v>
      </c>
      <c r="G8" s="5">
        <v>6526.8667209444438</v>
      </c>
      <c r="H8" s="6">
        <v>2510.1999999999998</v>
      </c>
      <c r="I8" s="7">
        <v>0.40057480297997522</v>
      </c>
      <c r="J8" s="6">
        <v>3867.7849999999999</v>
      </c>
      <c r="K8" s="8">
        <v>0.78791116561517727</v>
      </c>
      <c r="L8" s="6">
        <v>2387.5858722777775</v>
      </c>
      <c r="M8" s="7">
        <v>0.37369621093464944</v>
      </c>
      <c r="N8" s="5">
        <v>6966.2267019999999</v>
      </c>
    </row>
    <row r="9" spans="2:14" s="2" customFormat="1" ht="17.100000000000001" customHeight="1">
      <c r="B9" s="4" t="s">
        <v>23</v>
      </c>
      <c r="C9" s="5">
        <v>2280</v>
      </c>
      <c r="D9" s="5">
        <v>20</v>
      </c>
      <c r="E9" s="5">
        <v>41</v>
      </c>
      <c r="F9" s="5">
        <v>190</v>
      </c>
      <c r="G9" s="5">
        <v>190</v>
      </c>
      <c r="H9" s="6">
        <v>-2239</v>
      </c>
      <c r="I9" s="7">
        <v>-0.98201754385964912</v>
      </c>
      <c r="J9" s="6">
        <v>21</v>
      </c>
      <c r="K9" s="8">
        <v>1.05</v>
      </c>
      <c r="L9" s="6">
        <v>-149</v>
      </c>
      <c r="M9" s="7">
        <v>-0.78421052631578947</v>
      </c>
      <c r="N9" s="5">
        <v>2280</v>
      </c>
    </row>
    <row r="10" spans="2:14" s="2" customFormat="1" ht="17.100000000000001" customHeight="1">
      <c r="B10" s="4" t="s">
        <v>24</v>
      </c>
      <c r="C10" s="5">
        <v>157</v>
      </c>
      <c r="D10" s="5">
        <v>340</v>
      </c>
      <c r="E10" s="5">
        <v>263</v>
      </c>
      <c r="F10" s="5">
        <v>2280</v>
      </c>
      <c r="G10" s="5">
        <v>2280</v>
      </c>
      <c r="H10" s="6">
        <v>106</v>
      </c>
      <c r="I10" s="7">
        <v>0.67515923566878977</v>
      </c>
      <c r="J10" s="6">
        <v>-77</v>
      </c>
      <c r="K10" s="8">
        <v>-0.22647058823529412</v>
      </c>
      <c r="L10" s="6">
        <v>-2017</v>
      </c>
      <c r="M10" s="7">
        <v>-0.88464912280701757</v>
      </c>
      <c r="N10" s="5">
        <v>2280</v>
      </c>
    </row>
    <row r="11" spans="2:14" s="2" customFormat="1" ht="17.100000000000001" customHeight="1">
      <c r="B11" s="4" t="s">
        <v>25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v>0</v>
      </c>
      <c r="I11" s="7">
        <v>0</v>
      </c>
      <c r="J11" s="6">
        <v>0</v>
      </c>
      <c r="K11" s="8">
        <v>0</v>
      </c>
      <c r="L11" s="6">
        <v>0</v>
      </c>
      <c r="M11" s="7">
        <v>0</v>
      </c>
      <c r="N11" s="5">
        <v>0</v>
      </c>
    </row>
    <row r="12" spans="2:14" s="2" customFormat="1" ht="17.100000000000001" customHeight="1">
      <c r="B12" s="4" t="s">
        <v>26</v>
      </c>
      <c r="C12" s="5">
        <v>-26.512000000000036</v>
      </c>
      <c r="D12" s="5">
        <v>-13.201999999999984</v>
      </c>
      <c r="E12" s="5">
        <v>32.36953931</v>
      </c>
      <c r="F12" s="5">
        <v>25.347089431938741</v>
      </c>
      <c r="G12" s="5">
        <v>28.869012333795538</v>
      </c>
      <c r="H12" s="6">
        <v>58.881539310000036</v>
      </c>
      <c r="I12" s="7">
        <v>-2.2209391713186464</v>
      </c>
      <c r="J12" s="6">
        <v>45.571539309999984</v>
      </c>
      <c r="K12" s="8">
        <v>-3.4518663316164249</v>
      </c>
      <c r="L12" s="6">
        <v>7.0224498780612592</v>
      </c>
      <c r="M12" s="7">
        <v>0.27705152881232126</v>
      </c>
      <c r="N12" s="5">
        <v>39.416257913547</v>
      </c>
    </row>
    <row r="13" spans="2:14" s="2" customFormat="1" ht="17.100000000000001" customHeight="1">
      <c r="B13" s="4" t="s">
        <v>27</v>
      </c>
      <c r="C13" s="5">
        <v>1220.9970000000003</v>
      </c>
      <c r="D13" s="5">
        <v>1135.671</v>
      </c>
      <c r="E13" s="5">
        <v>1224.3410000000001</v>
      </c>
      <c r="F13" s="5">
        <v>1281.4566666666667</v>
      </c>
      <c r="G13" s="5">
        <v>1280.0202499999996</v>
      </c>
      <c r="H13" s="6">
        <v>3.3439999999998236</v>
      </c>
      <c r="I13" s="7">
        <v>2.738745467842937E-3</v>
      </c>
      <c r="J13" s="6">
        <v>88.670000000000073</v>
      </c>
      <c r="K13" s="8">
        <v>7.8077189608610306E-2</v>
      </c>
      <c r="L13" s="6">
        <v>-57.115666666666584</v>
      </c>
      <c r="M13" s="7">
        <v>-4.4570891979700121E-2</v>
      </c>
      <c r="N13" s="5">
        <v>1311.6860000000001</v>
      </c>
    </row>
    <row r="14" spans="2:14" s="2" customFormat="1" ht="17.100000000000001" customHeight="1">
      <c r="B14" s="4" t="s">
        <v>28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6">
        <v>0</v>
      </c>
      <c r="I14" s="7">
        <v>0</v>
      </c>
      <c r="J14" s="6">
        <v>0</v>
      </c>
      <c r="K14" s="8">
        <v>0</v>
      </c>
      <c r="L14" s="6">
        <v>0</v>
      </c>
      <c r="M14" s="7">
        <v>0</v>
      </c>
      <c r="N14" s="5">
        <v>0</v>
      </c>
    </row>
    <row r="15" spans="2:14" s="2" customFormat="1" ht="17.100000000000001" customHeight="1">
      <c r="B15" s="4" t="s">
        <v>29</v>
      </c>
      <c r="C15" s="5">
        <v>361.96300000000002</v>
      </c>
      <c r="D15" s="5">
        <v>365.63200000000001</v>
      </c>
      <c r="E15" s="5">
        <v>352.93899999999996</v>
      </c>
      <c r="F15" s="5">
        <v>280.12166666666661</v>
      </c>
      <c r="G15" s="5">
        <v>260.89774999999997</v>
      </c>
      <c r="H15" s="6">
        <v>-9.0240000000000578</v>
      </c>
      <c r="I15" s="7">
        <v>-2.4930724963601412E-2</v>
      </c>
      <c r="J15" s="6">
        <v>-12.69300000000004</v>
      </c>
      <c r="K15" s="8">
        <v>-3.4715232802380647E-2</v>
      </c>
      <c r="L15" s="6">
        <v>72.817333333333352</v>
      </c>
      <c r="M15" s="7">
        <v>0.25994895075354174</v>
      </c>
      <c r="N15" s="5">
        <v>239.20099999999999</v>
      </c>
    </row>
    <row r="16" spans="2:14" s="2" customFormat="1" ht="17.100000000000001" customHeight="1">
      <c r="B16" s="4" t="s">
        <v>30</v>
      </c>
      <c r="C16" s="5">
        <v>4252.1737499999999</v>
      </c>
      <c r="D16" s="5">
        <v>389.19399999999996</v>
      </c>
      <c r="E16" s="5">
        <v>337.64073760999997</v>
      </c>
      <c r="F16" s="5">
        <v>4677.3911249999992</v>
      </c>
      <c r="G16" s="5">
        <v>4730.5432968750001</v>
      </c>
      <c r="H16" s="6">
        <v>-3914.5330123899998</v>
      </c>
      <c r="I16" s="7">
        <v>-0.92059573350924329</v>
      </c>
      <c r="J16" s="6">
        <v>-51.553262389999986</v>
      </c>
      <c r="K16" s="8">
        <v>-0.13246160626833917</v>
      </c>
      <c r="L16" s="6">
        <v>-4339.7503873899996</v>
      </c>
      <c r="M16" s="7">
        <v>-0.92781430319022129</v>
      </c>
      <c r="N16" s="5">
        <v>4889.9998125000002</v>
      </c>
    </row>
    <row r="17" spans="2:14" s="2" customFormat="1" ht="17.100000000000001" customHeight="1">
      <c r="B17" s="4" t="s">
        <v>31</v>
      </c>
      <c r="C17" s="5">
        <v>103.71600000000001</v>
      </c>
      <c r="D17" s="5">
        <v>68.13300000000001</v>
      </c>
      <c r="E17" s="5">
        <v>75.643999999999991</v>
      </c>
      <c r="F17" s="5">
        <v>88.603333333333339</v>
      </c>
      <c r="G17" s="5">
        <v>99.678750000000008</v>
      </c>
      <c r="H17" s="6">
        <v>-28.072000000000017</v>
      </c>
      <c r="I17" s="7">
        <v>-0.27066219291141208</v>
      </c>
      <c r="J17" s="6">
        <v>7.5109999999999815</v>
      </c>
      <c r="K17" s="8">
        <v>0.11024026536333319</v>
      </c>
      <c r="L17" s="6">
        <v>-12.959333333333348</v>
      </c>
      <c r="M17" s="7">
        <v>-0.14626236785673993</v>
      </c>
      <c r="N17" s="5">
        <v>132.90499999999997</v>
      </c>
    </row>
    <row r="18" spans="2:14" s="2" customFormat="1" ht="17.100000000000001" customHeight="1">
      <c r="B18" s="4" t="s">
        <v>32</v>
      </c>
      <c r="C18" s="5">
        <v>25.082000000000001</v>
      </c>
      <c r="D18" s="5">
        <v>6.8319999999999999</v>
      </c>
      <c r="E18" s="5">
        <v>33.171999999999997</v>
      </c>
      <c r="F18" s="5">
        <v>18.393466666666669</v>
      </c>
      <c r="G18" s="5">
        <v>20.69265</v>
      </c>
      <c r="H18" s="6">
        <v>8.0899999999999963</v>
      </c>
      <c r="I18" s="7">
        <v>0.32254206203652008</v>
      </c>
      <c r="J18" s="6">
        <v>26.339999999999996</v>
      </c>
      <c r="K18" s="8">
        <v>3.8553864168618261</v>
      </c>
      <c r="L18" s="6">
        <v>14.778533333333328</v>
      </c>
      <c r="M18" s="7">
        <v>0.80346644823161817</v>
      </c>
      <c r="N18" s="5">
        <v>27.590200000000003</v>
      </c>
    </row>
    <row r="19" spans="2:14" s="2" customFormat="1" ht="17.100000000000001" customHeight="1">
      <c r="B19" s="4" t="s">
        <v>33</v>
      </c>
      <c r="C19" s="5">
        <v>0.46765950483202856</v>
      </c>
      <c r="D19" s="5">
        <v>0.45019240133302296</v>
      </c>
      <c r="E19" s="5">
        <v>0.30679659430275508</v>
      </c>
      <c r="F19" s="5">
        <v>0.37312554501983897</v>
      </c>
      <c r="G19" s="5">
        <v>0.37277152167500527</v>
      </c>
      <c r="H19" s="6">
        <v>-0.16086291052927348</v>
      </c>
      <c r="I19" s="7">
        <v>-0.34397442769189812</v>
      </c>
      <c r="J19" s="6">
        <v>-0.14339580703026789</v>
      </c>
      <c r="K19" s="8">
        <v>-0.31852116252000667</v>
      </c>
      <c r="L19" s="6">
        <v>-6.632895071708389E-2</v>
      </c>
      <c r="M19" s="7">
        <v>-0.1777657724119564</v>
      </c>
      <c r="N19" s="5">
        <v>0.36997216594049387</v>
      </c>
    </row>
    <row r="20" spans="2:14" s="2" customFormat="1" ht="17.100000000000001" customHeight="1">
      <c r="B20" s="4" t="s">
        <v>34</v>
      </c>
      <c r="C20" s="5">
        <v>0.36029260368930105</v>
      </c>
      <c r="D20" s="5">
        <v>0.3032710583161099</v>
      </c>
      <c r="E20" s="5">
        <v>0.26046597949500777</v>
      </c>
      <c r="F20" s="5">
        <v>0.29487225093083114</v>
      </c>
      <c r="G20" s="5">
        <v>0.29182775642501518</v>
      </c>
      <c r="H20" s="6">
        <v>-9.9826624194293279E-2</v>
      </c>
      <c r="I20" s="7">
        <v>-0.27707097834397659</v>
      </c>
      <c r="J20" s="6">
        <v>-4.2805078821102127E-2</v>
      </c>
      <c r="K20" s="8">
        <v>-0.14114462177424433</v>
      </c>
      <c r="L20" s="6">
        <v>-3.4406271435823366E-2</v>
      </c>
      <c r="M20" s="7">
        <v>-0.11668195744839389</v>
      </c>
      <c r="N20" s="5">
        <v>0.28158883475773244</v>
      </c>
    </row>
    <row r="21" spans="2:14" s="2" customFormat="1" ht="17.100000000000001" customHeight="1">
      <c r="B21" s="4" t="s">
        <v>35</v>
      </c>
      <c r="C21" s="5">
        <v>1473.2370000000001</v>
      </c>
      <c r="D21" s="5">
        <v>1473.2370000000001</v>
      </c>
      <c r="E21" s="5">
        <v>0</v>
      </c>
      <c r="F21" s="5">
        <v>1080.3738000000001</v>
      </c>
      <c r="G21" s="5">
        <v>1215.4205250000002</v>
      </c>
      <c r="H21" s="6">
        <v>-1473.2370000000001</v>
      </c>
      <c r="I21" s="7">
        <v>-1</v>
      </c>
      <c r="J21" s="6">
        <v>-1473.2370000000001</v>
      </c>
      <c r="K21" s="8">
        <v>-1</v>
      </c>
      <c r="L21" s="6">
        <v>-1080.3738000000001</v>
      </c>
      <c r="M21" s="7">
        <v>-1</v>
      </c>
      <c r="N21" s="5">
        <v>1620.5607000000002</v>
      </c>
    </row>
    <row r="22" spans="2:14" s="2" customFormat="1" ht="17.100000000000001" customHeight="1">
      <c r="B22" s="4" t="s">
        <v>36</v>
      </c>
      <c r="C22" s="5">
        <v>78.792000000000002</v>
      </c>
      <c r="D22" s="5">
        <v>76.043999999999997</v>
      </c>
      <c r="E22" s="5">
        <v>2.2519999999999998</v>
      </c>
      <c r="F22" s="5">
        <v>63.0336</v>
      </c>
      <c r="G22" s="5">
        <v>70.912800000000004</v>
      </c>
      <c r="H22" s="6">
        <v>-76.540000000000006</v>
      </c>
      <c r="I22" s="7">
        <v>-0.97141841811351415</v>
      </c>
      <c r="J22" s="6">
        <v>-73.792000000000002</v>
      </c>
      <c r="K22" s="8">
        <v>-0.97038556625111783</v>
      </c>
      <c r="L22" s="6">
        <v>-60.781599999999997</v>
      </c>
      <c r="M22" s="7">
        <v>-0.96427302264189252</v>
      </c>
      <c r="N22" s="5">
        <v>94.550399999999996</v>
      </c>
    </row>
    <row r="23" spans="2:14" s="2" customFormat="1" ht="17.100000000000001" customHeight="1">
      <c r="B23" s="4" t="s">
        <v>37</v>
      </c>
      <c r="C23" s="5">
        <v>128.208</v>
      </c>
      <c r="D23" s="5">
        <v>116.77300000000001</v>
      </c>
      <c r="E23" s="5">
        <v>137.208</v>
      </c>
      <c r="F23" s="5">
        <v>143.01933333333332</v>
      </c>
      <c r="G23" s="5">
        <v>146.40150000000003</v>
      </c>
      <c r="H23" s="6">
        <v>9</v>
      </c>
      <c r="I23" s="7">
        <v>7.0198427555222764E-2</v>
      </c>
      <c r="J23" s="6">
        <v>20.434999999999988</v>
      </c>
      <c r="K23" s="8">
        <v>0.17499764500355378</v>
      </c>
      <c r="L23" s="6">
        <v>-5.811333333333323</v>
      </c>
      <c r="M23" s="7">
        <v>-4.0633201105677953E-2</v>
      </c>
      <c r="N23" s="5">
        <v>156.54799999999997</v>
      </c>
    </row>
    <row r="24" spans="2:14" s="2" customFormat="1" ht="17.100000000000001" customHeight="1">
      <c r="B24" s="4" t="s">
        <v>38</v>
      </c>
      <c r="C24" s="5">
        <v>12.245999999999999</v>
      </c>
      <c r="D24" s="5">
        <v>11.138000000000002</v>
      </c>
      <c r="E24" s="5">
        <v>12.362</v>
      </c>
      <c r="F24" s="5">
        <v>10.612666666666668</v>
      </c>
      <c r="G24" s="5">
        <v>10.4085</v>
      </c>
      <c r="H24" s="6">
        <v>0.11600000000000144</v>
      </c>
      <c r="I24" s="7">
        <v>9.4724808100605466E-3</v>
      </c>
      <c r="J24" s="6">
        <v>1.2239999999999984</v>
      </c>
      <c r="K24" s="8">
        <v>0.10989405638355165</v>
      </c>
      <c r="L24" s="6">
        <v>1.7493333333333325</v>
      </c>
      <c r="M24" s="7">
        <v>0.16483447452729433</v>
      </c>
      <c r="N24" s="5">
        <v>9.7959999999999994</v>
      </c>
    </row>
    <row r="25" spans="2:14" s="2" customFormat="1" ht="17.100000000000001" customHeight="1">
      <c r="B25" s="4" t="s">
        <v>39</v>
      </c>
      <c r="C25" s="5">
        <v>5.0599999999999996</v>
      </c>
      <c r="D25" s="5">
        <v>5.1379999999999999</v>
      </c>
      <c r="E25" s="5">
        <v>4.75</v>
      </c>
      <c r="F25" s="5">
        <v>11.629333333333335</v>
      </c>
      <c r="G25" s="5">
        <v>12.450500000000002</v>
      </c>
      <c r="H25" s="6">
        <v>-0.30999999999999961</v>
      </c>
      <c r="I25" s="7">
        <v>-6.1264822134387283E-2</v>
      </c>
      <c r="J25" s="6">
        <v>-0.3879999999999999</v>
      </c>
      <c r="K25" s="8">
        <v>-7.5515764889061879E-2</v>
      </c>
      <c r="L25" s="6">
        <v>-6.8793333333333351</v>
      </c>
      <c r="M25" s="7">
        <v>-0.59155010318734247</v>
      </c>
      <c r="N25" s="5">
        <v>14.914000000000001</v>
      </c>
    </row>
    <row r="26" spans="2:14" s="2" customFormat="1" ht="17.100000000000001" hidden="1" customHeight="1">
      <c r="B26" s="4" t="s">
        <v>40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6">
        <v>0</v>
      </c>
      <c r="I26" s="7">
        <v>0</v>
      </c>
      <c r="J26" s="6">
        <v>0</v>
      </c>
      <c r="K26" s="8">
        <v>0</v>
      </c>
      <c r="L26" s="6">
        <v>0</v>
      </c>
      <c r="M26" s="7">
        <v>0</v>
      </c>
      <c r="N26" s="5">
        <v>0</v>
      </c>
    </row>
    <row r="27" spans="2:14" s="2" customFormat="1" ht="17.100000000000001" hidden="1" customHeight="1">
      <c r="B27" s="4" t="s">
        <v>41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6">
        <v>0</v>
      </c>
      <c r="I27" s="7">
        <v>0</v>
      </c>
      <c r="J27" s="6">
        <v>0</v>
      </c>
      <c r="K27" s="8">
        <v>0</v>
      </c>
      <c r="L27" s="6">
        <v>0</v>
      </c>
      <c r="M27" s="7">
        <v>0</v>
      </c>
      <c r="N27" s="5">
        <v>0</v>
      </c>
    </row>
    <row r="28" spans="2:14" s="2" customFormat="1" ht="17.100000000000001" hidden="1" customHeight="1">
      <c r="B28" s="4" t="s">
        <v>42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v>0</v>
      </c>
      <c r="I28" s="7">
        <v>0</v>
      </c>
      <c r="J28" s="6">
        <v>0</v>
      </c>
      <c r="K28" s="8">
        <v>0</v>
      </c>
      <c r="L28" s="6">
        <v>0</v>
      </c>
      <c r="M28" s="7">
        <v>0</v>
      </c>
      <c r="N28" s="5">
        <v>0</v>
      </c>
    </row>
    <row r="29" spans="2:14" s="2" customFormat="1" ht="17.100000000000001" hidden="1" customHeight="1">
      <c r="B29" s="4" t="s">
        <v>43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6">
        <v>0</v>
      </c>
      <c r="I29" s="7">
        <v>0</v>
      </c>
      <c r="J29" s="6">
        <v>0</v>
      </c>
      <c r="K29" s="8">
        <v>0</v>
      </c>
      <c r="L29" s="6">
        <v>0</v>
      </c>
      <c r="M29" s="7">
        <v>0</v>
      </c>
      <c r="N29" s="5">
        <v>0</v>
      </c>
    </row>
    <row r="30" spans="2:14" s="2" customFormat="1" ht="17.100000000000001" customHeight="1">
      <c r="B30" s="4" t="s">
        <v>44</v>
      </c>
      <c r="C30" s="5">
        <v>560.92399999999998</v>
      </c>
      <c r="D30" s="5">
        <v>409.78899999999999</v>
      </c>
      <c r="E30" s="5">
        <v>345.67500000000001</v>
      </c>
      <c r="F30" s="5">
        <v>415.29262304999429</v>
      </c>
      <c r="G30" s="5">
        <v>469.80591138754562</v>
      </c>
      <c r="H30" s="6">
        <v>-215.24899999999997</v>
      </c>
      <c r="I30" s="7">
        <v>-0.38374004321441046</v>
      </c>
      <c r="J30" s="6">
        <v>-64.113999999999976</v>
      </c>
      <c r="K30" s="8">
        <v>-0.15645612742167306</v>
      </c>
      <c r="L30" s="6">
        <v>-69.617623049994279</v>
      </c>
      <c r="M30" s="7">
        <v>-0.16763510639487925</v>
      </c>
      <c r="N30" s="5">
        <v>636.32481825229695</v>
      </c>
    </row>
    <row r="31" spans="2:14" s="2" customFormat="1" ht="17.100000000000001" customHeight="1">
      <c r="B31" s="4" t="s">
        <v>45</v>
      </c>
      <c r="C31" s="5">
        <v>346.73</v>
      </c>
      <c r="D31" s="5">
        <v>271.05599999999998</v>
      </c>
      <c r="E31" s="5">
        <v>177.08499999999998</v>
      </c>
      <c r="F31" s="5">
        <v>222.14426695138889</v>
      </c>
      <c r="G31" s="5">
        <v>252.16047405374999</v>
      </c>
      <c r="H31" s="6">
        <v>-169.64500000000004</v>
      </c>
      <c r="I31" s="7">
        <v>-0.48927119084013504</v>
      </c>
      <c r="J31" s="6">
        <v>-93.971000000000004</v>
      </c>
      <c r="K31" s="8">
        <v>-0.34668481789740868</v>
      </c>
      <c r="L31" s="6">
        <v>-45.059266951388906</v>
      </c>
      <c r="M31" s="7">
        <v>-0.20283785654143882</v>
      </c>
      <c r="N31" s="5">
        <v>345.20666033874994</v>
      </c>
    </row>
    <row r="32" spans="2:14" s="2" customFormat="1" ht="17.100000000000001" customHeight="1">
      <c r="B32" s="4" t="s">
        <v>46</v>
      </c>
      <c r="C32" s="5">
        <v>158.91</v>
      </c>
      <c r="D32" s="5">
        <v>107.09499999999998</v>
      </c>
      <c r="E32" s="5">
        <v>95.575999999999993</v>
      </c>
      <c r="F32" s="5">
        <v>115.26666666666668</v>
      </c>
      <c r="G32" s="5">
        <v>129.67500000000004</v>
      </c>
      <c r="H32" s="6">
        <v>-63.334000000000003</v>
      </c>
      <c r="I32" s="7">
        <v>-0.39855263985903971</v>
      </c>
      <c r="J32" s="6">
        <v>-11.518999999999991</v>
      </c>
      <c r="K32" s="8">
        <v>-0.10755870955693536</v>
      </c>
      <c r="L32" s="6">
        <v>-19.690666666666687</v>
      </c>
      <c r="M32" s="7">
        <v>-0.17082706766917308</v>
      </c>
      <c r="N32" s="5">
        <v>172.9</v>
      </c>
    </row>
    <row r="33" spans="2:14" s="2" customFormat="1" ht="17.100000000000001" customHeight="1">
      <c r="B33" s="4" t="s">
        <v>47</v>
      </c>
      <c r="C33" s="5">
        <v>81.796000000000006</v>
      </c>
      <c r="D33" s="5">
        <v>44.839999999999996</v>
      </c>
      <c r="E33" s="5">
        <v>40.643000000000001</v>
      </c>
      <c r="F33" s="5">
        <v>52.534600000000005</v>
      </c>
      <c r="G33" s="5">
        <v>59.101424999999999</v>
      </c>
      <c r="H33" s="6">
        <v>-41.153000000000006</v>
      </c>
      <c r="I33" s="7">
        <v>-0.50311751185877063</v>
      </c>
      <c r="J33" s="6">
        <v>-4.1969999999999956</v>
      </c>
      <c r="K33" s="8">
        <v>-9.359946476360384E-2</v>
      </c>
      <c r="L33" s="6">
        <v>-11.891600000000004</v>
      </c>
      <c r="M33" s="7">
        <v>-0.2263574863042643</v>
      </c>
      <c r="N33" s="5">
        <v>78.801899999999989</v>
      </c>
    </row>
  </sheetData>
  <mergeCells count="6">
    <mergeCell ref="H3:I3"/>
    <mergeCell ref="J3:K3"/>
    <mergeCell ref="L3:M3"/>
    <mergeCell ref="H2:I2"/>
    <mergeCell ref="J2:K2"/>
    <mergeCell ref="L2:M2"/>
  </mergeCells>
  <pageMargins left="1.18" right="0.5" top="0" bottom="0" header="0.5" footer="0.5"/>
  <pageSetup paperSize="5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KPI Dashboard</vt:lpstr>
      <vt:lpstr>Assumptions</vt:lpstr>
      <vt:lpstr>Calc Sheet</vt:lpstr>
      <vt:lpstr>Base Data</vt:lpstr>
      <vt:lpstr>'Base Data'!Print_Area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Amit Sinha</cp:lastModifiedBy>
  <dcterms:created xsi:type="dcterms:W3CDTF">2015-09-15T08:10:46Z</dcterms:created>
  <dcterms:modified xsi:type="dcterms:W3CDTF">2015-11-01T08:36:19Z</dcterms:modified>
</cp:coreProperties>
</file>